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Luiz Augusto\Google Drive\IFMG_ARCOS\COORDENAÇÃO\CALENDÁRIO ENGENHARIA 2021_1\"/>
    </mc:Choice>
  </mc:AlternateContent>
  <xr:revisionPtr revIDLastSave="0" documentId="13_ncr:1_{BB8BC973-E09A-4013-8CC9-614852B733B0}" xr6:coauthVersionLast="46" xr6:coauthVersionMax="46" xr10:uidLastSave="{00000000-0000-0000-0000-000000000000}"/>
  <bookViews>
    <workbookView xWindow="-28920" yWindow="-4785" windowWidth="29040" windowHeight="15840" tabRatio="578" firstSheet="1" activeTab="2" xr2:uid="{00000000-000D-0000-FFFF-FFFF00000000}"/>
  </bookViews>
  <sheets>
    <sheet name="Feriados" sheetId="2" state="hidden" r:id="rId1"/>
    <sheet name="2021_Campus" sheetId="3" r:id="rId2"/>
    <sheet name="2021_ENGENHARIA" sheetId="5" r:id="rId3"/>
  </sheets>
  <definedNames>
    <definedName name="Ano">#REF!</definedName>
    <definedName name="Exibir_Dat_Com">#REF!</definedName>
    <definedName name="Exibir_Fer_EUA">#REF!</definedName>
    <definedName name="Exibir_Fer_Nac">#REF!</definedName>
    <definedName name="Páscoa">Feriados!$B$6</definedName>
    <definedName name="USA">Feriados!$B$27:$B$34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fwHBG+lZKZWTDtQiQ23SmnKEK7w=="/>
    </ext>
  </extLst>
</workbook>
</file>

<file path=xl/calcChain.xml><?xml version="1.0" encoding="utf-8"?>
<calcChain xmlns="http://schemas.openxmlformats.org/spreadsheetml/2006/main">
  <c r="B7" i="2" l="1"/>
  <c r="B33" i="2" l="1"/>
  <c r="B29" i="2"/>
  <c r="B23" i="2"/>
  <c r="B13" i="2"/>
  <c r="B32" i="2"/>
  <c r="B28" i="2"/>
  <c r="B22" i="2"/>
  <c r="B12" i="2"/>
  <c r="B8" i="2"/>
  <c r="B4" i="2"/>
  <c r="B34" i="2"/>
  <c r="B24" i="2"/>
  <c r="B14" i="2"/>
  <c r="B6" i="2"/>
  <c r="B31" i="2"/>
  <c r="B21" i="2"/>
  <c r="B11" i="2"/>
  <c r="A1" i="2"/>
  <c r="B30" i="2"/>
  <c r="B20" i="2"/>
  <c r="B10" i="2"/>
  <c r="B27" i="2"/>
  <c r="B19" i="2" l="1"/>
  <c r="B9" i="2"/>
  <c r="B5" i="2"/>
  <c r="B18" i="2"/>
  <c r="B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100-000001000000}">
      <text>
        <r>
          <rPr>
            <sz val="10"/>
            <color rgb="FF000000"/>
            <rFont val="Arial"/>
            <family val="2"/>
          </rPr>
          <t>======
ID#AAAAJvUVJG0
Curiosidade    (2020-07-01 19:32:50)
Todos os feriados eclesiásticos são calculados em função da Páscoa e esta é calculada em função da Lua Cheia.
A PÁSCOA ocorre no primeiro domingo após a primeira lua cheia que se verificar a partir de 21 de março (início da Primavera). A SEXTA-FEIRA DA PAIXÃO é a que antecede o DOMINGO DE PÁSCOA. A terça-feira de CARNAVAL ocorre 47 dias antes da Páscoa e a quinta-feira do CORPUS CHRISTI ocorre 60 dias após a Páscoa. DOMINGO DE RAMOS é o que antecede o domingo da Páscoa, a QUARESMA são os 40 dias entre o Carnaval e o DOMINGO DE RAMOS, a quinta-feira da ASCENSÃO ocorre 39 dias após a Páscoa e o domingo de PENTECOSTES vem 10 dias depois da Ascensão.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lLOUVIscauDNlPdjejQ5WXQIzVA=="/>
    </ext>
  </extLst>
</comments>
</file>

<file path=xl/sharedStrings.xml><?xml version="1.0" encoding="utf-8"?>
<sst xmlns="http://schemas.openxmlformats.org/spreadsheetml/2006/main" count="386" uniqueCount="154">
  <si>
    <t>D</t>
  </si>
  <si>
    <t>S</t>
  </si>
  <si>
    <t>T</t>
  </si>
  <si>
    <t>Q</t>
  </si>
  <si>
    <t>Feriados Nacionais</t>
  </si>
  <si>
    <t>Data</t>
  </si>
  <si>
    <t>Tipo</t>
  </si>
  <si>
    <t>Ocorrência</t>
  </si>
  <si>
    <t>Confraternização Universal</t>
  </si>
  <si>
    <t>Fixo</t>
  </si>
  <si>
    <t>Dia 1 de Janeiro</t>
  </si>
  <si>
    <t>Paixão de Cristo</t>
  </si>
  <si>
    <t>Móvel</t>
  </si>
  <si>
    <t>2 dias antes da Páscoa</t>
  </si>
  <si>
    <t>Páscoa</t>
  </si>
  <si>
    <t>Depende das fases da Lua</t>
  </si>
  <si>
    <t>Tiradentes</t>
  </si>
  <si>
    <t>Dia 21 de Abril</t>
  </si>
  <si>
    <t>Dia do Trabalho</t>
  </si>
  <si>
    <t>Dia 1 de Maio</t>
  </si>
  <si>
    <t>Corpus Christi</t>
  </si>
  <si>
    <t>60 dias após a Páscoa</t>
  </si>
  <si>
    <t>Independência do Brasil</t>
  </si>
  <si>
    <t>Dia 7 de Setembro</t>
  </si>
  <si>
    <t>Nossa Senhora da Aparecida</t>
  </si>
  <si>
    <t>Dia 12 de Outubro</t>
  </si>
  <si>
    <t>Finados</t>
  </si>
  <si>
    <t>Dia 2 de Novembro</t>
  </si>
  <si>
    <t>Proclamação da República</t>
  </si>
  <si>
    <t>Dia 15 de Novembro</t>
  </si>
  <si>
    <t>Natal</t>
  </si>
  <si>
    <t>Dia 25 de Dezembro</t>
  </si>
  <si>
    <t>Datas Comemorativas</t>
  </si>
  <si>
    <t>Carnaval (Ponto Facultativo)</t>
  </si>
  <si>
    <t>47 dias antes da Páscoa</t>
  </si>
  <si>
    <t>Domingo de Ramos</t>
  </si>
  <si>
    <t>Domingo anterior à Páscoa</t>
  </si>
  <si>
    <t>Sábado de Aleluia</t>
  </si>
  <si>
    <t>Sábado anterior à Páscoa</t>
  </si>
  <si>
    <t>Dia das Mães</t>
  </si>
  <si>
    <t>2º domingo de Maio</t>
  </si>
  <si>
    <t>Dia dos Namorados</t>
  </si>
  <si>
    <t>Dia 12 de Junho</t>
  </si>
  <si>
    <t>Dia das Crianças</t>
  </si>
  <si>
    <t>Dia dos Pais</t>
  </si>
  <si>
    <t>2º domingo de Agosto</t>
  </si>
  <si>
    <t>Dia da Secretária</t>
  </si>
  <si>
    <t>Dia 30 de Setembro</t>
  </si>
  <si>
    <t>Feriados nos EUA</t>
  </si>
  <si>
    <t>Martin Luther King Day</t>
  </si>
  <si>
    <t>3ª segunda-feira de Janeiro</t>
  </si>
  <si>
    <t>President's Day</t>
  </si>
  <si>
    <t>3ª segunda-feira de Fevereiro</t>
  </si>
  <si>
    <t>Memorial Day</t>
  </si>
  <si>
    <t>Última segunda-feira de Maio</t>
  </si>
  <si>
    <t>Independence Day</t>
  </si>
  <si>
    <t>4º dia de Julho</t>
  </si>
  <si>
    <t>Labor Day</t>
  </si>
  <si>
    <t>1ª segunda-feira de Setembro</t>
  </si>
  <si>
    <t>Columbus Day</t>
  </si>
  <si>
    <t>2ª segunda-feira de Outubro</t>
  </si>
  <si>
    <t>Veteran's Day</t>
  </si>
  <si>
    <t>11º dia de Novembro</t>
  </si>
  <si>
    <t>Thanksgiving</t>
  </si>
  <si>
    <t>4ª quinta-feira de Novembro</t>
  </si>
  <si>
    <t>24/31</t>
  </si>
  <si>
    <t>15: Assunção de Nossa Senhora</t>
  </si>
  <si>
    <t>7: Independência do Brasil</t>
  </si>
  <si>
    <t>12: Dia de Nossa Senhora Aparecida</t>
  </si>
  <si>
    <t>2: Finados</t>
  </si>
  <si>
    <t>15: Proclamação da República</t>
  </si>
  <si>
    <t>25: Natal</t>
  </si>
  <si>
    <t>FEVEREIRO 2021</t>
  </si>
  <si>
    <t>MARÇO 2021</t>
  </si>
  <si>
    <t>JANEIRO 2021</t>
  </si>
  <si>
    <t>16: Carnaval</t>
  </si>
  <si>
    <t>1: Confraternização Universal</t>
  </si>
  <si>
    <r>
      <t xml:space="preserve">Calendário Acadêmico 2021 - IFMG </t>
    </r>
    <r>
      <rPr>
        <b/>
        <i/>
        <sz val="18"/>
        <color theme="1"/>
        <rFont val="Tahoma"/>
        <family val="2"/>
      </rPr>
      <t>Campus</t>
    </r>
    <r>
      <rPr>
        <b/>
        <sz val="18"/>
        <color theme="1"/>
        <rFont val="Tahoma"/>
        <family val="2"/>
      </rPr>
      <t xml:space="preserve"> Arcos</t>
    </r>
  </si>
  <si>
    <t>ABRIL 2021</t>
  </si>
  <si>
    <t>MAIO 2021</t>
  </si>
  <si>
    <t>JUNHO 2021</t>
  </si>
  <si>
    <t>JULHO 2021</t>
  </si>
  <si>
    <t>AGOSTO 2021</t>
  </si>
  <si>
    <t>SETEMBRO 2021</t>
  </si>
  <si>
    <t>OUTUBRO 2021</t>
  </si>
  <si>
    <t>NOVEMBRO 2021</t>
  </si>
  <si>
    <t>DEZEMBRO 2021</t>
  </si>
  <si>
    <t>1: Dia do Trabalho</t>
  </si>
  <si>
    <t>21: Tiradentes</t>
  </si>
  <si>
    <t>3: Corpus Christi</t>
  </si>
  <si>
    <t>26/7 a 8/8: Recesso</t>
  </si>
  <si>
    <t>20 a 31: Recesso</t>
  </si>
  <si>
    <t>SNCT</t>
  </si>
  <si>
    <t>Prêmio MEI</t>
  </si>
  <si>
    <t>Semana da Consciência Negra</t>
  </si>
  <si>
    <t>Eventos:</t>
  </si>
  <si>
    <t>15 a 19/11</t>
  </si>
  <si>
    <t>25 a 29/10</t>
  </si>
  <si>
    <t>25/11</t>
  </si>
  <si>
    <t>15: Início do período 2021/1</t>
  </si>
  <si>
    <t>2: Paixão de Cristo</t>
  </si>
  <si>
    <t>17: Encerramento do período 2021/2</t>
  </si>
  <si>
    <t>9: Início do período 2021/2</t>
  </si>
  <si>
    <t>23: Encerramento do período 2021/1</t>
  </si>
  <si>
    <t>16: Aniversário de Arcos/MG</t>
  </si>
  <si>
    <t>1: Recesso (referente ao Dia do Servidor Público)</t>
  </si>
  <si>
    <r>
      <t xml:space="preserve">Aprovado em reunião do Conselho Acadêmico do IFMG </t>
    </r>
    <r>
      <rPr>
        <i/>
        <sz val="12"/>
        <color theme="1"/>
        <rFont val="Tahoma"/>
        <family val="2"/>
      </rPr>
      <t>Campus</t>
    </r>
    <r>
      <rPr>
        <sz val="12"/>
        <color theme="1"/>
        <rFont val="Tahoma"/>
        <family val="2"/>
      </rPr>
      <t xml:space="preserve"> Avançado Arcos, ocorrida em 25/01/2021</t>
    </r>
  </si>
  <si>
    <t>Calendário Acadêmico 2021 - BACHARELADO EM ENGENHARIA MECÂNICA</t>
  </si>
  <si>
    <t>22: Início do semestre letivo 2021-1</t>
  </si>
  <si>
    <t>29: Início das aulas (Semestre letivo 2021-1)</t>
  </si>
  <si>
    <t>Matrículas de candidatos aprovados no processo seletivo</t>
  </si>
  <si>
    <t>15 a 17:Sugestão de matrícula de veteranos</t>
  </si>
  <si>
    <t>18: Resultado da sugestão de matrícula de veteranos</t>
  </si>
  <si>
    <t>22: Resultado final após o ajuste de matrículas de veteranos</t>
  </si>
  <si>
    <t>1 a 30: Continuidade para solicitação de trancamento de matrícula</t>
  </si>
  <si>
    <t>5 a 7: Requerimento para aproveitamento de Estudos (AE) e</t>
  </si>
  <si>
    <t>Aproveitamento de Conhecimentos e Experiências Anteriores</t>
  </si>
  <si>
    <t>(ACEA) (ingressantes)</t>
  </si>
  <si>
    <t>12: Avaliação ACEA (ingressantes)</t>
  </si>
  <si>
    <t>14: Resultado de AE e ACEA (ingressantes)</t>
  </si>
  <si>
    <t>10 a 12: Apresentações parciais de TAI.</t>
  </si>
  <si>
    <t>12 a 15: Apresentações finais de TAI.</t>
  </si>
  <si>
    <t>19 a 21: Exames Finais</t>
  </si>
  <si>
    <t>22 e 23: Postagem dos resultados acadêmicos no sistema acadêmico</t>
  </si>
  <si>
    <t>do SRCA</t>
  </si>
  <si>
    <t>30/07 a 03/08: Sugestão de matrícula (veteranos)</t>
  </si>
  <si>
    <t>4: Resultado da sugestão de matrícula (veteranos)</t>
  </si>
  <si>
    <t>9: Término das aulas do semestre letivo 2020-1</t>
  </si>
  <si>
    <t>22 a 27: Recepção dos calouros/ cursos de nivelamento.</t>
  </si>
  <si>
    <t>3: Recesso</t>
  </si>
  <si>
    <t>17: Recesso</t>
  </si>
  <si>
    <t>28/06 a 10/07 - Período para renovação de matrícula</t>
  </si>
  <si>
    <t>19 e 21: Ajuste de matrícula de veteranos</t>
  </si>
  <si>
    <t>9: Resultado final após ajuste de matrícula (veteranos)</t>
  </si>
  <si>
    <t>22 a 31: Solicitação de trancamento de matrículas*</t>
  </si>
  <si>
    <t xml:space="preserve">*Desconsiderar este período em caso de permanecer vigente a </t>
  </si>
  <si>
    <t>resolução n° 10 de 06/07/2020</t>
  </si>
  <si>
    <t>29/11 a 15/12: Período para renovação de matrícula</t>
  </si>
  <si>
    <t>5 a 8: Ajuste de matrícula (veteranos)</t>
  </si>
  <si>
    <t>11: Recesso</t>
  </si>
  <si>
    <t>13 a 16: Recesso</t>
  </si>
  <si>
    <t>9: Início de aulas e período 2021/2</t>
  </si>
  <si>
    <t>26/7 a 15/8: Recesso</t>
  </si>
  <si>
    <t>16: Início das aulas (Semestre letivo 2021-2)</t>
  </si>
  <si>
    <t>16 a 18: Solicitação de trancamento de matrículas*</t>
  </si>
  <si>
    <t>23 a 25: Requerimento para aproveitamento de Estudos (AE) e</t>
  </si>
  <si>
    <t>30: Avaliação ACEA (ingressantes)</t>
  </si>
  <si>
    <t>2: Resultado de AE e ACEA (ingressantes).</t>
  </si>
  <si>
    <t>9 a 14: Recepção e cursos de nivelamento/ aperfeiçoamento.</t>
  </si>
  <si>
    <t>27 a 29: Apresentações parciais de TAI.</t>
  </si>
  <si>
    <t>13 a 15: Exames Finais</t>
  </si>
  <si>
    <t>6 a 10: Apresentações finais de TAI</t>
  </si>
  <si>
    <t>16 e 17: Postagem dos resultados acadêmicos no sistema acadêmico</t>
  </si>
  <si>
    <t>Aprovado em Assembleia dos Docentes do Curso de Bacharelado em Engenharia Mecânica no dia 04/02/2021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</si>
</sst>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d/mm/yyyy"/>
  </numFmts>
  <fonts count="2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color theme="1"/>
      <name val="Tahoma"/>
      <family val="2"/>
    </font>
    <font>
      <b/>
      <sz val="16"/>
      <color rgb="FF0000FF"/>
      <name val="Tahoma"/>
      <family val="2"/>
    </font>
    <font>
      <sz val="8"/>
      <color theme="1"/>
      <name val="Tahoma"/>
      <family val="2"/>
    </font>
    <font>
      <b/>
      <sz val="12"/>
      <color rgb="FFFFFFFF"/>
      <name val="Tahoma"/>
      <family val="2"/>
    </font>
    <font>
      <sz val="10"/>
      <color rgb="FFFF0000"/>
      <name val="Tahoma"/>
      <family val="2"/>
    </font>
    <font>
      <b/>
      <sz val="18"/>
      <color theme="1"/>
      <name val="Tahoma"/>
      <family val="2"/>
    </font>
    <font>
      <sz val="9"/>
      <color theme="1"/>
      <name val="Arial"/>
      <family val="2"/>
    </font>
    <font>
      <sz val="5"/>
      <color theme="1"/>
      <name val="Tahoma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Tahoma"/>
      <family val="2"/>
    </font>
    <font>
      <b/>
      <i/>
      <sz val="18"/>
      <color theme="1"/>
      <name val="Tahoma"/>
      <family val="2"/>
    </font>
    <font>
      <sz val="10"/>
      <name val="Tahoma"/>
      <family val="2"/>
    </font>
    <font>
      <b/>
      <sz val="12"/>
      <color theme="1"/>
      <name val="Arial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sz val="10"/>
      <color rgb="FF000000"/>
      <name val="Arial"/>
      <family val="2"/>
    </font>
    <font>
      <sz val="12"/>
      <color theme="1"/>
      <name val="Tahoma"/>
      <family val="2"/>
    </font>
    <font>
      <i/>
      <sz val="12"/>
      <color theme="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808000"/>
        <bgColor rgb="FF808000"/>
      </patternFill>
    </fill>
    <fill>
      <patternFill patternType="solid">
        <fgColor rgb="FFFF6600"/>
        <bgColor rgb="FFFF6600"/>
      </patternFill>
    </fill>
    <fill>
      <patternFill patternType="solid">
        <fgColor rgb="FF008080"/>
        <bgColor rgb="FF008080"/>
      </patternFill>
    </fill>
    <fill>
      <patternFill patternType="solid">
        <fgColor rgb="FFFF0000"/>
        <bgColor rgb="FFFF0000"/>
      </patternFill>
    </fill>
    <fill>
      <patternFill patternType="lightVertical"/>
    </fill>
    <fill>
      <patternFill patternType="solid">
        <fgColor theme="9" tint="0.79998168889431442"/>
        <bgColor rgb="FFF2DBD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lightVertical"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lightVertical">
        <bgColor rgb="FF92D05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808000"/>
      </left>
      <right style="hair">
        <color rgb="FF808000"/>
      </right>
      <top style="medium">
        <color rgb="FF808000"/>
      </top>
      <bottom style="hair">
        <color rgb="FF808000"/>
      </bottom>
      <diagonal/>
    </border>
    <border>
      <left style="hair">
        <color rgb="FF808000"/>
      </left>
      <right style="hair">
        <color rgb="FF808000"/>
      </right>
      <top style="medium">
        <color rgb="FF808000"/>
      </top>
      <bottom style="hair">
        <color rgb="FF808000"/>
      </bottom>
      <diagonal/>
    </border>
    <border>
      <left style="hair">
        <color rgb="FF808000"/>
      </left>
      <right/>
      <top style="medium">
        <color rgb="FF808000"/>
      </top>
      <bottom style="hair">
        <color rgb="FF808000"/>
      </bottom>
      <diagonal/>
    </border>
    <border>
      <left style="hair">
        <color rgb="FF808000"/>
      </left>
      <right style="medium">
        <color rgb="FF808000"/>
      </right>
      <top style="medium">
        <color rgb="FF808000"/>
      </top>
      <bottom style="hair">
        <color rgb="FF808000"/>
      </bottom>
      <diagonal/>
    </border>
    <border>
      <left style="medium">
        <color rgb="FF808000"/>
      </left>
      <right style="hair">
        <color rgb="FF808000"/>
      </right>
      <top style="hair">
        <color rgb="FF808000"/>
      </top>
      <bottom style="hair">
        <color rgb="FF808000"/>
      </bottom>
      <diagonal/>
    </border>
    <border>
      <left style="hair">
        <color rgb="FF808000"/>
      </left>
      <right style="hair">
        <color rgb="FF808000"/>
      </right>
      <top style="hair">
        <color rgb="FF808000"/>
      </top>
      <bottom style="hair">
        <color rgb="FF808000"/>
      </bottom>
      <diagonal/>
    </border>
    <border>
      <left style="hair">
        <color rgb="FF808000"/>
      </left>
      <right/>
      <top style="hair">
        <color rgb="FF808000"/>
      </top>
      <bottom style="hair">
        <color rgb="FF808000"/>
      </bottom>
      <diagonal/>
    </border>
    <border>
      <left style="hair">
        <color rgb="FF808000"/>
      </left>
      <right style="medium">
        <color rgb="FF808000"/>
      </right>
      <top style="hair">
        <color rgb="FF808000"/>
      </top>
      <bottom style="hair">
        <color rgb="FF808000"/>
      </bottom>
      <diagonal/>
    </border>
    <border>
      <left style="medium">
        <color rgb="FF808000"/>
      </left>
      <right style="hair">
        <color rgb="FF808000"/>
      </right>
      <top style="hair">
        <color rgb="FF808000"/>
      </top>
      <bottom style="medium">
        <color rgb="FF808000"/>
      </bottom>
      <diagonal/>
    </border>
    <border>
      <left style="hair">
        <color rgb="FF808000"/>
      </left>
      <right style="hair">
        <color rgb="FF808000"/>
      </right>
      <top style="hair">
        <color rgb="FF808000"/>
      </top>
      <bottom style="medium">
        <color rgb="FF808000"/>
      </bottom>
      <diagonal/>
    </border>
    <border>
      <left style="hair">
        <color rgb="FF808000"/>
      </left>
      <right/>
      <top style="hair">
        <color rgb="FF808000"/>
      </top>
      <bottom style="medium">
        <color rgb="FF808000"/>
      </bottom>
      <diagonal/>
    </border>
    <border>
      <left style="hair">
        <color rgb="FF808000"/>
      </left>
      <right style="medium">
        <color rgb="FF808000"/>
      </right>
      <top style="hair">
        <color rgb="FF808000"/>
      </top>
      <bottom style="medium">
        <color rgb="FF808000"/>
      </bottom>
      <diagonal/>
    </border>
    <border>
      <left style="medium">
        <color rgb="FFFF6600"/>
      </left>
      <right style="hair">
        <color rgb="FFFF6600"/>
      </right>
      <top style="medium">
        <color rgb="FFFF6600"/>
      </top>
      <bottom style="hair">
        <color rgb="FFFF6600"/>
      </bottom>
      <diagonal/>
    </border>
    <border>
      <left style="hair">
        <color rgb="FFFF6600"/>
      </left>
      <right style="hair">
        <color rgb="FFFF6600"/>
      </right>
      <top style="medium">
        <color rgb="FFFF6600"/>
      </top>
      <bottom style="hair">
        <color rgb="FFFF6600"/>
      </bottom>
      <diagonal/>
    </border>
    <border>
      <left style="hair">
        <color rgb="FFFF6600"/>
      </left>
      <right style="medium">
        <color rgb="FFFF6600"/>
      </right>
      <top style="medium">
        <color rgb="FFFF6600"/>
      </top>
      <bottom style="hair">
        <color rgb="FFFF6600"/>
      </bottom>
      <diagonal/>
    </border>
    <border>
      <left style="medium">
        <color rgb="FFFF6600"/>
      </left>
      <right style="hair">
        <color rgb="FFFF6600"/>
      </right>
      <top style="hair">
        <color rgb="FFFF6600"/>
      </top>
      <bottom style="hair">
        <color rgb="FFFF6600"/>
      </bottom>
      <diagonal/>
    </border>
    <border>
      <left style="hair">
        <color rgb="FFFF6600"/>
      </left>
      <right style="hair">
        <color rgb="FFFF6600"/>
      </right>
      <top style="hair">
        <color rgb="FFFF6600"/>
      </top>
      <bottom style="hair">
        <color rgb="FFFF6600"/>
      </bottom>
      <diagonal/>
    </border>
    <border>
      <left style="hair">
        <color rgb="FFFF6600"/>
      </left>
      <right style="medium">
        <color rgb="FFFF6600"/>
      </right>
      <top style="hair">
        <color rgb="FFFF6600"/>
      </top>
      <bottom style="hair">
        <color rgb="FFFF6600"/>
      </bottom>
      <diagonal/>
    </border>
    <border>
      <left style="medium">
        <color rgb="FFFF6600"/>
      </left>
      <right style="hair">
        <color rgb="FFFF6600"/>
      </right>
      <top style="hair">
        <color rgb="FFFF6600"/>
      </top>
      <bottom style="medium">
        <color rgb="FFFF6600"/>
      </bottom>
      <diagonal/>
    </border>
    <border>
      <left style="hair">
        <color rgb="FFFF6600"/>
      </left>
      <right style="hair">
        <color rgb="FFFF6600"/>
      </right>
      <top style="hair">
        <color rgb="FFFF6600"/>
      </top>
      <bottom style="medium">
        <color rgb="FFFF6600"/>
      </bottom>
      <diagonal/>
    </border>
    <border>
      <left style="hair">
        <color rgb="FFFF6600"/>
      </left>
      <right style="medium">
        <color rgb="FFFF6600"/>
      </right>
      <top style="hair">
        <color rgb="FFFF6600"/>
      </top>
      <bottom style="medium">
        <color rgb="FFFF6600"/>
      </bottom>
      <diagonal/>
    </border>
    <border>
      <left style="medium">
        <color rgb="FF008080"/>
      </left>
      <right style="hair">
        <color rgb="FF008080"/>
      </right>
      <top style="medium">
        <color rgb="FF008080"/>
      </top>
      <bottom style="hair">
        <color rgb="FF008080"/>
      </bottom>
      <diagonal/>
    </border>
    <border>
      <left style="hair">
        <color rgb="FF008080"/>
      </left>
      <right style="hair">
        <color rgb="FF008080"/>
      </right>
      <top style="medium">
        <color rgb="FF008080"/>
      </top>
      <bottom style="hair">
        <color rgb="FF008080"/>
      </bottom>
      <diagonal/>
    </border>
    <border>
      <left style="hair">
        <color rgb="FF008080"/>
      </left>
      <right style="medium">
        <color rgb="FF008080"/>
      </right>
      <top style="medium">
        <color rgb="FF008080"/>
      </top>
      <bottom style="hair">
        <color rgb="FF008080"/>
      </bottom>
      <diagonal/>
    </border>
    <border>
      <left style="medium">
        <color rgb="FF008080"/>
      </left>
      <right style="hair">
        <color rgb="FF008080"/>
      </right>
      <top style="hair">
        <color rgb="FF008080"/>
      </top>
      <bottom style="hair">
        <color rgb="FF008080"/>
      </bottom>
      <diagonal/>
    </border>
    <border>
      <left style="hair">
        <color rgb="FF008080"/>
      </left>
      <right style="hair">
        <color rgb="FF008080"/>
      </right>
      <top style="hair">
        <color rgb="FF008080"/>
      </top>
      <bottom style="hair">
        <color rgb="FF008080"/>
      </bottom>
      <diagonal/>
    </border>
    <border>
      <left style="hair">
        <color rgb="FF008080"/>
      </left>
      <right style="medium">
        <color rgb="FF008080"/>
      </right>
      <top style="hair">
        <color rgb="FF008080"/>
      </top>
      <bottom style="hair">
        <color rgb="FF008080"/>
      </bottom>
      <diagonal/>
    </border>
    <border>
      <left style="medium">
        <color rgb="FF008080"/>
      </left>
      <right style="hair">
        <color rgb="FF008080"/>
      </right>
      <top style="hair">
        <color rgb="FF008080"/>
      </top>
      <bottom/>
      <diagonal/>
    </border>
    <border>
      <left style="hair">
        <color rgb="FF008080"/>
      </left>
      <right style="hair">
        <color rgb="FF008080"/>
      </right>
      <top style="hair">
        <color rgb="FF008080"/>
      </top>
      <bottom/>
      <diagonal/>
    </border>
    <border>
      <left style="medium">
        <color rgb="FF008080"/>
      </left>
      <right style="hair">
        <color rgb="FF008080"/>
      </right>
      <top style="hair">
        <color rgb="FF008080"/>
      </top>
      <bottom style="medium">
        <color rgb="FF008080"/>
      </bottom>
      <diagonal/>
    </border>
    <border>
      <left style="hair">
        <color rgb="FF008080"/>
      </left>
      <right style="hair">
        <color rgb="FF008080"/>
      </right>
      <top style="hair">
        <color rgb="FF008080"/>
      </top>
      <bottom style="medium">
        <color rgb="FF008080"/>
      </bottom>
      <diagonal/>
    </border>
    <border>
      <left style="hair">
        <color rgb="FF008080"/>
      </left>
      <right style="medium">
        <color rgb="FF008080"/>
      </right>
      <top style="hair">
        <color rgb="FF008080"/>
      </top>
      <bottom style="medium">
        <color rgb="FF008080"/>
      </bottom>
      <diagonal/>
    </border>
    <border>
      <left/>
      <right style="medium">
        <color rgb="FF808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62">
    <xf numFmtId="0" fontId="0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/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164" fontId="2" fillId="0" borderId="14" xfId="0" applyNumberFormat="1" applyFont="1" applyBorder="1" applyAlignment="1"/>
    <xf numFmtId="164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/>
    <xf numFmtId="0" fontId="8" fillId="0" borderId="13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64" fontId="2" fillId="0" borderId="18" xfId="0" applyNumberFormat="1" applyFont="1" applyBorder="1" applyAlignment="1"/>
    <xf numFmtId="164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/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164" fontId="2" fillId="0" borderId="25" xfId="0" applyNumberFormat="1" applyFont="1" applyBorder="1" applyAlignment="1"/>
    <xf numFmtId="164" fontId="2" fillId="0" borderId="25" xfId="0" applyNumberFormat="1" applyFont="1" applyBorder="1" applyAlignment="1">
      <alignment horizontal="center"/>
    </xf>
    <xf numFmtId="0" fontId="2" fillId="0" borderId="26" xfId="0" applyFont="1" applyBorder="1" applyAlignment="1"/>
    <xf numFmtId="0" fontId="2" fillId="0" borderId="27" xfId="0" applyFont="1" applyBorder="1" applyAlignment="1">
      <alignment horizontal="left"/>
    </xf>
    <xf numFmtId="164" fontId="2" fillId="0" borderId="28" xfId="0" applyNumberFormat="1" applyFont="1" applyBorder="1" applyAlignment="1"/>
    <xf numFmtId="164" fontId="2" fillId="0" borderId="28" xfId="0" applyNumberFormat="1" applyFont="1" applyBorder="1" applyAlignment="1">
      <alignment horizontal="center"/>
    </xf>
    <xf numFmtId="0" fontId="2" fillId="0" borderId="29" xfId="0" applyFont="1" applyBorder="1" applyAlignment="1"/>
    <xf numFmtId="0" fontId="7" fillId="6" borderId="30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2" fillId="0" borderId="33" xfId="0" applyFont="1" applyBorder="1" applyAlignment="1">
      <alignment horizontal="left"/>
    </xf>
    <xf numFmtId="164" fontId="2" fillId="0" borderId="34" xfId="0" applyNumberFormat="1" applyFont="1" applyBorder="1" applyAlignment="1"/>
    <xf numFmtId="164" fontId="2" fillId="0" borderId="34" xfId="0" applyNumberFormat="1" applyFont="1" applyBorder="1" applyAlignment="1">
      <alignment horizontal="center"/>
    </xf>
    <xf numFmtId="0" fontId="2" fillId="0" borderId="35" xfId="0" applyFont="1" applyBorder="1" applyAlignment="1"/>
    <xf numFmtId="0" fontId="2" fillId="0" borderId="36" xfId="0" applyFont="1" applyBorder="1" applyAlignment="1">
      <alignment horizontal="left"/>
    </xf>
    <xf numFmtId="164" fontId="2" fillId="0" borderId="37" xfId="0" applyNumberFormat="1" applyFont="1" applyBorder="1" applyAlignment="1"/>
    <xf numFmtId="164" fontId="2" fillId="0" borderId="37" xfId="0" applyNumberFormat="1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164" fontId="2" fillId="0" borderId="39" xfId="0" applyNumberFormat="1" applyFont="1" applyBorder="1" applyAlignment="1"/>
    <xf numFmtId="164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/>
    <xf numFmtId="0" fontId="2" fillId="0" borderId="8" xfId="0" applyNumberFormat="1" applyFont="1" applyBorder="1" applyAlignment="1">
      <alignment horizontal="center" vertical="center"/>
    </xf>
    <xf numFmtId="0" fontId="0" fillId="0" borderId="0" xfId="0" applyNumberFormat="1" applyFont="1" applyAlignment="1"/>
    <xf numFmtId="0" fontId="8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9" fillId="9" borderId="45" xfId="0" applyNumberFormat="1" applyFont="1" applyFill="1" applyBorder="1" applyAlignment="1">
      <alignment horizontal="centerContinuous" vertical="center"/>
    </xf>
    <xf numFmtId="0" fontId="3" fillId="10" borderId="46" xfId="0" applyNumberFormat="1" applyFont="1" applyFill="1" applyBorder="1" applyAlignment="1">
      <alignment horizontal="centerContinuous"/>
    </xf>
    <xf numFmtId="0" fontId="10" fillId="10" borderId="46" xfId="0" applyNumberFormat="1" applyFont="1" applyFill="1" applyBorder="1" applyAlignment="1">
      <alignment horizontal="centerContinuous" vertical="center" wrapText="1"/>
    </xf>
    <xf numFmtId="0" fontId="9" fillId="9" borderId="47" xfId="0" applyNumberFormat="1" applyFont="1" applyFill="1" applyBorder="1" applyAlignment="1">
      <alignment horizontal="centerContinuous" vertical="center"/>
    </xf>
    <xf numFmtId="0" fontId="11" fillId="0" borderId="0" xfId="0" applyNumberFormat="1" applyFont="1" applyAlignment="1"/>
    <xf numFmtId="0" fontId="2" fillId="0" borderId="0" xfId="0" applyNumberFormat="1" applyFont="1" applyAlignment="1"/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12" fillId="0" borderId="42" xfId="0" applyNumberFormat="1" applyFont="1" applyBorder="1" applyAlignment="1"/>
    <xf numFmtId="0" fontId="6" fillId="0" borderId="0" xfId="0" applyNumberFormat="1" applyFont="1" applyAlignment="1"/>
    <xf numFmtId="0" fontId="12" fillId="0" borderId="0" xfId="0" applyNumberFormat="1" applyFont="1" applyAlignment="1">
      <alignment horizontal="left"/>
    </xf>
    <xf numFmtId="0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center"/>
    </xf>
    <xf numFmtId="0" fontId="12" fillId="0" borderId="0" xfId="0" applyNumberFormat="1" applyFont="1" applyAlignment="1"/>
    <xf numFmtId="0" fontId="12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/>
    </xf>
    <xf numFmtId="0" fontId="8" fillId="0" borderId="8" xfId="0" applyNumberFormat="1" applyFont="1" applyFill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4" fillId="8" borderId="43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12" fillId="0" borderId="42" xfId="0" applyNumberFormat="1" applyFont="1" applyBorder="1" applyAlignment="1">
      <alignment vertical="center"/>
    </xf>
    <xf numFmtId="0" fontId="13" fillId="0" borderId="0" xfId="0" applyNumberFormat="1" applyFont="1" applyAlignment="1"/>
    <xf numFmtId="0" fontId="17" fillId="0" borderId="8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 vertical="center"/>
    </xf>
    <xf numFmtId="0" fontId="0" fillId="0" borderId="43" xfId="0" applyNumberFormat="1" applyFont="1" applyBorder="1" applyAlignment="1"/>
    <xf numFmtId="0" fontId="0" fillId="0" borderId="43" xfId="0" applyNumberFormat="1" applyFont="1" applyBorder="1" applyAlignment="1">
      <alignment horizontal="center"/>
    </xf>
    <xf numFmtId="0" fontId="8" fillId="0" borderId="43" xfId="0" applyNumberFormat="1" applyFont="1" applyBorder="1" applyAlignment="1">
      <alignment horizontal="center" vertical="center"/>
    </xf>
    <xf numFmtId="0" fontId="2" fillId="11" borderId="8" xfId="0" applyNumberFormat="1" applyFont="1" applyFill="1" applyBorder="1" applyAlignment="1">
      <alignment horizontal="center" vertical="center"/>
    </xf>
    <xf numFmtId="0" fontId="8" fillId="11" borderId="8" xfId="0" applyNumberFormat="1" applyFont="1" applyFill="1" applyBorder="1" applyAlignment="1">
      <alignment horizontal="center" vertical="center"/>
    </xf>
    <xf numFmtId="0" fontId="3" fillId="0" borderId="42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/>
    <xf numFmtId="0" fontId="17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/>
    <xf numFmtId="0" fontId="12" fillId="0" borderId="1" xfId="0" applyNumberFormat="1" applyFont="1" applyBorder="1" applyAlignment="1">
      <alignment horizontal="left"/>
    </xf>
    <xf numFmtId="0" fontId="4" fillId="11" borderId="8" xfId="0" applyNumberFormat="1" applyFont="1" applyFill="1" applyBorder="1" applyAlignment="1">
      <alignment horizontal="center" vertical="center"/>
    </xf>
    <xf numFmtId="0" fontId="8" fillId="0" borderId="4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8" fillId="0" borderId="43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/>
    <xf numFmtId="0" fontId="12" fillId="0" borderId="1" xfId="0" applyNumberFormat="1" applyFont="1" applyBorder="1" applyAlignment="1">
      <alignment horizontal="left" vertical="center"/>
    </xf>
    <xf numFmtId="0" fontId="2" fillId="0" borderId="43" xfId="0" applyNumberFormat="1" applyFont="1" applyBorder="1" applyAlignment="1">
      <alignment horizontal="center" vertical="center"/>
    </xf>
    <xf numFmtId="0" fontId="4" fillId="11" borderId="43" xfId="0" applyNumberFormat="1" applyFont="1" applyFill="1" applyBorder="1" applyAlignment="1">
      <alignment horizontal="center" vertical="center"/>
    </xf>
    <xf numFmtId="0" fontId="4" fillId="11" borderId="7" xfId="0" applyNumberFormat="1" applyFont="1" applyFill="1" applyBorder="1" applyAlignment="1">
      <alignment horizontal="center" vertical="center"/>
    </xf>
    <xf numFmtId="0" fontId="18" fillId="0" borderId="0" xfId="0" applyNumberFormat="1" applyFont="1" applyAlignment="1"/>
    <xf numFmtId="0" fontId="4" fillId="2" borderId="42" xfId="0" applyNumberFormat="1" applyFont="1" applyFill="1" applyBorder="1" applyAlignment="1">
      <alignment horizontal="center"/>
    </xf>
    <xf numFmtId="0" fontId="0" fillId="11" borderId="0" xfId="0" applyNumberFormat="1" applyFont="1" applyFill="1" applyAlignment="1"/>
    <xf numFmtId="0" fontId="0" fillId="11" borderId="43" xfId="0" applyNumberFormat="1" applyFont="1" applyFill="1" applyBorder="1" applyAlignment="1"/>
    <xf numFmtId="0" fontId="2" fillId="11" borderId="48" xfId="0" applyNumberFormat="1" applyFont="1" applyFill="1" applyBorder="1" applyAlignment="1">
      <alignment horizontal="center" vertical="center"/>
    </xf>
    <xf numFmtId="0" fontId="19" fillId="7" borderId="7" xfId="0" applyNumberFormat="1" applyFont="1" applyFill="1" applyBorder="1" applyAlignment="1">
      <alignment horizontal="center" vertical="center"/>
    </xf>
    <xf numFmtId="0" fontId="19" fillId="12" borderId="8" xfId="0" applyNumberFormat="1" applyFont="1" applyFill="1" applyBorder="1" applyAlignment="1">
      <alignment horizontal="center" vertical="center"/>
    </xf>
    <xf numFmtId="0" fontId="15" fillId="12" borderId="8" xfId="0" applyNumberFormat="1" applyFont="1" applyFill="1" applyBorder="1" applyAlignment="1">
      <alignment horizontal="center" vertical="center"/>
    </xf>
    <xf numFmtId="0" fontId="20" fillId="12" borderId="8" xfId="0" applyNumberFormat="1" applyFont="1" applyFill="1" applyBorder="1" applyAlignment="1">
      <alignment horizontal="center" vertical="center"/>
    </xf>
    <xf numFmtId="16" fontId="14" fillId="0" borderId="45" xfId="0" quotePrefix="1" applyNumberFormat="1" applyFont="1" applyBorder="1" applyAlignment="1"/>
    <xf numFmtId="0" fontId="0" fillId="0" borderId="47" xfId="0" applyNumberFormat="1" applyFont="1" applyBorder="1" applyAlignment="1"/>
    <xf numFmtId="0" fontId="1" fillId="0" borderId="45" xfId="1" applyBorder="1" applyAlignment="1">
      <alignment horizontal="left"/>
    </xf>
    <xf numFmtId="0" fontId="0" fillId="0" borderId="46" xfId="0" applyNumberFormat="1" applyFont="1" applyBorder="1" applyAlignment="1"/>
    <xf numFmtId="0" fontId="3" fillId="0" borderId="1" xfId="0" applyNumberFormat="1" applyFont="1" applyFill="1" applyBorder="1" applyAlignment="1">
      <alignment horizontal="centerContinuous"/>
    </xf>
    <xf numFmtId="0" fontId="10" fillId="0" borderId="1" xfId="0" applyNumberFormat="1" applyFont="1" applyFill="1" applyBorder="1" applyAlignment="1">
      <alignment horizontal="centerContinuous" vertical="center" wrapText="1"/>
    </xf>
    <xf numFmtId="0" fontId="9" fillId="0" borderId="1" xfId="0" applyNumberFormat="1" applyFont="1" applyFill="1" applyBorder="1" applyAlignment="1">
      <alignment horizontal="centerContinuous" vertical="center"/>
    </xf>
    <xf numFmtId="0" fontId="22" fillId="0" borderId="1" xfId="0" applyNumberFormat="1" applyFont="1" applyFill="1" applyBorder="1" applyAlignment="1">
      <alignment horizontal="centerContinuous" vertical="center"/>
    </xf>
    <xf numFmtId="0" fontId="22" fillId="13" borderId="1" xfId="0" applyNumberFormat="1" applyFont="1" applyFill="1" applyBorder="1" applyAlignment="1">
      <alignment horizontal="centerContinuous" vertical="center"/>
    </xf>
    <xf numFmtId="0" fontId="3" fillId="13" borderId="1" xfId="0" applyNumberFormat="1" applyFont="1" applyFill="1" applyBorder="1" applyAlignment="1">
      <alignment horizontal="centerContinuous"/>
    </xf>
    <xf numFmtId="0" fontId="10" fillId="13" borderId="1" xfId="0" applyNumberFormat="1" applyFont="1" applyFill="1" applyBorder="1" applyAlignment="1">
      <alignment horizontal="centerContinuous" vertical="center" wrapText="1"/>
    </xf>
    <xf numFmtId="0" fontId="9" fillId="13" borderId="1" xfId="0" applyNumberFormat="1" applyFont="1" applyFill="1" applyBorder="1" applyAlignment="1">
      <alignment horizontal="centerContinuous" vertical="center"/>
    </xf>
    <xf numFmtId="0" fontId="12" fillId="0" borderId="1" xfId="0" applyNumberFormat="1" applyFont="1" applyBorder="1" applyAlignment="1"/>
    <xf numFmtId="0" fontId="2" fillId="16" borderId="8" xfId="0" applyNumberFormat="1" applyFont="1" applyFill="1" applyBorder="1" applyAlignment="1">
      <alignment horizontal="center" vertical="center"/>
    </xf>
    <xf numFmtId="0" fontId="20" fillId="15" borderId="43" xfId="0" applyNumberFormat="1" applyFont="1" applyFill="1" applyBorder="1" applyAlignment="1">
      <alignment horizontal="center" vertical="center"/>
    </xf>
    <xf numFmtId="0" fontId="20" fillId="16" borderId="8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/>
    </xf>
    <xf numFmtId="0" fontId="17" fillId="16" borderId="8" xfId="0" applyNumberFormat="1" applyFont="1" applyFill="1" applyBorder="1" applyAlignment="1">
      <alignment horizontal="center" vertical="center"/>
    </xf>
    <xf numFmtId="0" fontId="12" fillId="13" borderId="0" xfId="0" applyNumberFormat="1" applyFont="1" applyFill="1" applyAlignment="1">
      <alignment horizontal="left"/>
    </xf>
    <xf numFmtId="0" fontId="3" fillId="13" borderId="1" xfId="0" applyNumberFormat="1" applyFont="1" applyFill="1" applyBorder="1"/>
    <xf numFmtId="0" fontId="12" fillId="17" borderId="0" xfId="0" applyNumberFormat="1" applyFont="1" applyFill="1" applyAlignment="1">
      <alignment horizontal="left"/>
    </xf>
    <xf numFmtId="0" fontId="0" fillId="0" borderId="1" xfId="0" applyFont="1" applyBorder="1" applyAlignment="1"/>
    <xf numFmtId="0" fontId="12" fillId="0" borderId="0" xfId="0" applyNumberFormat="1" applyFont="1" applyFill="1" applyAlignment="1">
      <alignment horizontal="left"/>
    </xf>
    <xf numFmtId="0" fontId="2" fillId="16" borderId="44" xfId="0" applyNumberFormat="1" applyFont="1" applyFill="1" applyBorder="1" applyAlignment="1">
      <alignment horizontal="center" vertical="center"/>
    </xf>
    <xf numFmtId="0" fontId="0" fillId="16" borderId="43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0" fillId="14" borderId="43" xfId="0" applyNumberFormat="1" applyFont="1" applyFill="1" applyBorder="1" applyAlignment="1">
      <alignment horizontal="center" vertical="center"/>
    </xf>
    <xf numFmtId="0" fontId="20" fillId="18" borderId="43" xfId="0" applyNumberFormat="1" applyFont="1" applyFill="1" applyBorder="1" applyAlignment="1">
      <alignment horizontal="center" vertical="center"/>
    </xf>
    <xf numFmtId="0" fontId="20" fillId="19" borderId="7" xfId="0" applyNumberFormat="1" applyFont="1" applyFill="1" applyBorder="1" applyAlignment="1">
      <alignment horizontal="center" vertical="center"/>
    </xf>
    <xf numFmtId="0" fontId="20" fillId="19" borderId="43" xfId="0" applyNumberFormat="1" applyFont="1" applyFill="1" applyBorder="1" applyAlignment="1">
      <alignment horizontal="center" vertical="center"/>
    </xf>
    <xf numFmtId="0" fontId="12" fillId="13" borderId="1" xfId="0" applyNumberFormat="1" applyFont="1" applyFill="1" applyBorder="1" applyAlignment="1">
      <alignment horizontal="left" vertical="center"/>
    </xf>
    <xf numFmtId="0" fontId="0" fillId="13" borderId="0" xfId="0" applyNumberFormat="1" applyFont="1" applyFill="1" applyAlignment="1"/>
    <xf numFmtId="0" fontId="2" fillId="13" borderId="1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42" xfId="0" applyNumberFormat="1" applyFont="1" applyFill="1" applyBorder="1" applyAlignment="1">
      <alignment horizontal="center" vertical="center"/>
    </xf>
    <xf numFmtId="0" fontId="4" fillId="16" borderId="43" xfId="0" applyNumberFormat="1" applyFont="1" applyFill="1" applyBorder="1" applyAlignment="1">
      <alignment horizontal="center" vertical="center"/>
    </xf>
    <xf numFmtId="0" fontId="20" fillId="20" borderId="7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/>
    <xf numFmtId="0" fontId="12" fillId="13" borderId="0" xfId="0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7" fillId="13" borderId="1" xfId="0" applyNumberFormat="1" applyFont="1" applyFill="1" applyBorder="1" applyAlignment="1">
      <alignment horizontal="center" vertical="center"/>
    </xf>
    <xf numFmtId="0" fontId="0" fillId="17" borderId="42" xfId="0" applyFont="1" applyFill="1" applyBorder="1" applyAlignment="1"/>
    <xf numFmtId="0" fontId="3" fillId="17" borderId="42" xfId="0" applyNumberFormat="1" applyFont="1" applyFill="1" applyBorder="1"/>
    <xf numFmtId="0" fontId="0" fillId="13" borderId="1" xfId="0" applyFont="1" applyFill="1" applyBorder="1" applyAlignment="1"/>
    <xf numFmtId="46" fontId="12" fillId="0" borderId="0" xfId="0" applyNumberFormat="1" applyFont="1" applyAlignment="1">
      <alignment horizontal="left"/>
    </xf>
    <xf numFmtId="46" fontId="12" fillId="13" borderId="0" xfId="0" applyNumberFormat="1" applyFont="1" applyFill="1" applyAlignment="1">
      <alignment horizontal="left"/>
    </xf>
    <xf numFmtId="0" fontId="0" fillId="13" borderId="0" xfId="0" applyFont="1" applyFill="1" applyAlignment="1"/>
    <xf numFmtId="0" fontId="2" fillId="16" borderId="7" xfId="0" applyNumberFormat="1" applyFont="1" applyFill="1" applyBorder="1" applyAlignment="1">
      <alignment horizontal="center" vertical="center"/>
    </xf>
    <xf numFmtId="0" fontId="12" fillId="13" borderId="0" xfId="0" applyNumberFormat="1" applyFont="1" applyFill="1" applyAlignment="1"/>
    <xf numFmtId="0" fontId="4" fillId="3" borderId="2" xfId="0" quotePrefix="1" applyNumberFormat="1" applyFont="1" applyFill="1" applyBorder="1" applyAlignment="1">
      <alignment horizont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3" fillId="0" borderId="41" xfId="0" applyNumberFormat="1" applyFont="1" applyBorder="1"/>
  </cellXfs>
  <cellStyles count="2">
    <cellStyle name="Normal" xfId="0" builtinId="0"/>
    <cellStyle name="Normal 2" xfId="1" xr:uid="{625E9A99-AD4E-4396-A68D-AE377E2AE9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defaultColWidth="14.42578125" defaultRowHeight="15" customHeight="1" x14ac:dyDescent="0.2"/>
  <cols>
    <col min="1" max="1" width="30.7109375" customWidth="1"/>
    <col min="2" max="2" width="24.7109375" customWidth="1"/>
    <col min="3" max="3" width="8.7109375" customWidth="1"/>
    <col min="4" max="4" width="28.7109375" customWidth="1"/>
    <col min="5" max="6" width="9.140625" customWidth="1"/>
    <col min="7" max="26" width="8" customWidth="1"/>
  </cols>
  <sheetData>
    <row r="1" spans="1:26" ht="19.5" customHeight="1" x14ac:dyDescent="0.25">
      <c r="A1" s="2" t="e">
        <f>"Tabelas de Feriados em "&amp;Ano</f>
        <v>#REF!</v>
      </c>
      <c r="B1" s="1"/>
      <c r="C1" s="3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1"/>
      <c r="B2" s="1"/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5" t="s">
        <v>4</v>
      </c>
      <c r="B3" s="6" t="s">
        <v>5</v>
      </c>
      <c r="C3" s="7" t="s">
        <v>6</v>
      </c>
      <c r="D3" s="8" t="s">
        <v>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9" t="s">
        <v>8</v>
      </c>
      <c r="B4" s="10" t="e">
        <f>DATE(Ano,1,1)</f>
        <v>#REF!</v>
      </c>
      <c r="C4" s="11" t="s">
        <v>9</v>
      </c>
      <c r="D4" s="12" t="s">
        <v>10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9" t="s">
        <v>11</v>
      </c>
      <c r="B5" s="10" t="e">
        <f>Páscoa-2</f>
        <v>#REF!</v>
      </c>
      <c r="C5" s="11" t="s">
        <v>12</v>
      </c>
      <c r="D5" s="12" t="s">
        <v>13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3" t="s">
        <v>14</v>
      </c>
      <c r="B6" s="10" t="e">
        <f>IF(MOD(Ano,19)&gt;10,DATE(Ano,4,18),IF(DAY(DATE(Ano,3,22)+MOD(19*MOD(Ano,19)+24,30)+MOD(6*MOD(19*MOD(Ano,19)+24,30)+4*MOD(Ano,7)+2*MOD(Ano,4)+5,7))=26,DATE(Ano,4,19),DATE(Ano,3,22)+MOD(19*MOD(Ano,19)+24,30)+MOD(6*MOD(19*MOD(Ano,19)+24,30)+4*MOD(Ano,7)+2*MOD(Ano,4)+5,7)))</f>
        <v>#REF!</v>
      </c>
      <c r="C6" s="11" t="s">
        <v>12</v>
      </c>
      <c r="D6" s="12" t="s">
        <v>15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9" t="s">
        <v>16</v>
      </c>
      <c r="B7" s="10" t="e">
        <f>DATE(Ano,4,21)</f>
        <v>#REF!</v>
      </c>
      <c r="C7" s="11" t="s">
        <v>9</v>
      </c>
      <c r="D7" s="12" t="s">
        <v>17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18</v>
      </c>
      <c r="B8" s="10" t="e">
        <f>DATE(Ano,5,1)</f>
        <v>#REF!</v>
      </c>
      <c r="C8" s="11" t="s">
        <v>9</v>
      </c>
      <c r="D8" s="12" t="s">
        <v>19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9" t="s">
        <v>20</v>
      </c>
      <c r="B9" s="10" t="e">
        <f>Páscoa+60</f>
        <v>#REF!</v>
      </c>
      <c r="C9" s="11" t="s">
        <v>12</v>
      </c>
      <c r="D9" s="12" t="s">
        <v>21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9" t="s">
        <v>22</v>
      </c>
      <c r="B10" s="10" t="e">
        <f>DATE(Ano,9,7)</f>
        <v>#REF!</v>
      </c>
      <c r="C10" s="11" t="s">
        <v>9</v>
      </c>
      <c r="D10" s="12" t="s">
        <v>23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24</v>
      </c>
      <c r="B11" s="10" t="e">
        <f>DATE(Ano,10,12)</f>
        <v>#REF!</v>
      </c>
      <c r="C11" s="11" t="s">
        <v>9</v>
      </c>
      <c r="D11" s="12" t="s">
        <v>25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26</v>
      </c>
      <c r="B12" s="10" t="e">
        <f>DATE(Ano,11,2)</f>
        <v>#REF!</v>
      </c>
      <c r="C12" s="11" t="s">
        <v>9</v>
      </c>
      <c r="D12" s="12" t="s">
        <v>27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28</v>
      </c>
      <c r="B13" s="10" t="e">
        <f>DATE(Ano,11,15)</f>
        <v>#REF!</v>
      </c>
      <c r="C13" s="11" t="s">
        <v>9</v>
      </c>
      <c r="D13" s="12" t="s">
        <v>29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14" t="s">
        <v>30</v>
      </c>
      <c r="B14" s="15" t="e">
        <f>DATE(Ano,12,25)</f>
        <v>#REF!</v>
      </c>
      <c r="C14" s="16" t="s">
        <v>9</v>
      </c>
      <c r="D14" s="17" t="s">
        <v>31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1"/>
      <c r="B15" s="1"/>
      <c r="C15" s="3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8" t="s">
        <v>32</v>
      </c>
      <c r="B16" s="19" t="s">
        <v>5</v>
      </c>
      <c r="C16" s="19" t="s">
        <v>6</v>
      </c>
      <c r="D16" s="20" t="s">
        <v>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1" t="s">
        <v>33</v>
      </c>
      <c r="B17" s="22" t="e">
        <f>Páscoa-47</f>
        <v>#REF!</v>
      </c>
      <c r="C17" s="23" t="s">
        <v>12</v>
      </c>
      <c r="D17" s="24" t="s">
        <v>34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1" t="s">
        <v>35</v>
      </c>
      <c r="B18" s="22" t="e">
        <f>Páscoa-7</f>
        <v>#REF!</v>
      </c>
      <c r="C18" s="23" t="s">
        <v>12</v>
      </c>
      <c r="D18" s="24" t="s">
        <v>36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1" t="s">
        <v>37</v>
      </c>
      <c r="B19" s="22" t="e">
        <f>Páscoa-1</f>
        <v>#REF!</v>
      </c>
      <c r="C19" s="23" t="s">
        <v>12</v>
      </c>
      <c r="D19" s="24" t="s">
        <v>38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1" t="s">
        <v>39</v>
      </c>
      <c r="B20" s="22" t="e">
        <f>DATE(Ano,5,1)+IF(1&lt;WEEKDAY(DATE(Ano,5,1)),7-WEEKDAY(DATE(Ano,5,1))+1,1-WEEKDAY(DATE(Ano,5,1)))+(2-1)*7</f>
        <v>#REF!</v>
      </c>
      <c r="C20" s="23" t="s">
        <v>12</v>
      </c>
      <c r="D20" s="24" t="s">
        <v>40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1" t="s">
        <v>41</v>
      </c>
      <c r="B21" s="22" t="e">
        <f>DATE(Ano,6,12)</f>
        <v>#REF!</v>
      </c>
      <c r="C21" s="23" t="s">
        <v>9</v>
      </c>
      <c r="D21" s="24" t="s">
        <v>42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1" t="s">
        <v>43</v>
      </c>
      <c r="B22" s="22" t="e">
        <f>DATE(Ano,10,12)</f>
        <v>#REF!</v>
      </c>
      <c r="C22" s="23" t="s">
        <v>9</v>
      </c>
      <c r="D22" s="24" t="s">
        <v>25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1" t="s">
        <v>44</v>
      </c>
      <c r="B23" s="22" t="e">
        <f>DATE(Ano,8,1)+IF(1&lt;WEEKDAY(DATE(Ano,8,1)),7-WEEKDAY(DATE(Ano,8,1))+1,1-WEEKDAY(DATE(Ano,8,1)))+(2-1)*7</f>
        <v>#REF!</v>
      </c>
      <c r="C23" s="23" t="s">
        <v>12</v>
      </c>
      <c r="D23" s="24" t="s">
        <v>45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25" t="s">
        <v>46</v>
      </c>
      <c r="B24" s="26" t="e">
        <f>DATE(Ano,9,30)</f>
        <v>#REF!</v>
      </c>
      <c r="C24" s="27" t="s">
        <v>9</v>
      </c>
      <c r="D24" s="28" t="s">
        <v>47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"/>
      <c r="B25" s="1"/>
      <c r="C25" s="3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29" t="s">
        <v>48</v>
      </c>
      <c r="B26" s="30" t="s">
        <v>5</v>
      </c>
      <c r="C26" s="30" t="s">
        <v>6</v>
      </c>
      <c r="D26" s="31" t="s">
        <v>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2" t="s">
        <v>49</v>
      </c>
      <c r="B27" s="33" t="e">
        <f>DATE(Ano,1,21)-MOD(DATE(Ano,1,5),7)</f>
        <v>#REF!</v>
      </c>
      <c r="C27" s="34" t="s">
        <v>12</v>
      </c>
      <c r="D27" s="35" t="s">
        <v>50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2" t="s">
        <v>51</v>
      </c>
      <c r="B28" s="33" t="e">
        <f>DATE(Ano,2,21)-MOD(DATE(Ano,2,21)-2,7)</f>
        <v>#REF!</v>
      </c>
      <c r="C28" s="34" t="s">
        <v>12</v>
      </c>
      <c r="D28" s="35" t="s">
        <v>52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2" t="s">
        <v>53</v>
      </c>
      <c r="B29" s="33" t="e">
        <f>DATE(Ano,5,31)-MOD(DATE(Ano,5,31)-2,7)</f>
        <v>#REF!</v>
      </c>
      <c r="C29" s="34" t="s">
        <v>12</v>
      </c>
      <c r="D29" s="35" t="s">
        <v>54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2" t="s">
        <v>55</v>
      </c>
      <c r="B30" s="33" t="e">
        <f>DATE(Ano,7,4)</f>
        <v>#REF!</v>
      </c>
      <c r="C30" s="34" t="s">
        <v>9</v>
      </c>
      <c r="D30" s="35" t="s">
        <v>56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2" t="s">
        <v>57</v>
      </c>
      <c r="B31" s="33" t="e">
        <f>DATE(Ano,9,7)-MOD(DATE(Ano,9,7)-2,7)</f>
        <v>#REF!</v>
      </c>
      <c r="C31" s="34" t="s">
        <v>12</v>
      </c>
      <c r="D31" s="35" t="s">
        <v>58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2" t="s">
        <v>59</v>
      </c>
      <c r="B32" s="33" t="e">
        <f>DATE(Ano,10,1)+IF(2&lt;WEEKDAY(DATE(Ano,10,1)),7-WEEKDAY(DATE(Ano,10,1))+2,2-WEEKDAY(DATE(Ano,10,1)))+((2-1)*7)</f>
        <v>#REF!</v>
      </c>
      <c r="C32" s="34" t="s">
        <v>12</v>
      </c>
      <c r="D32" s="35" t="s">
        <v>60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6" t="s">
        <v>61</v>
      </c>
      <c r="B33" s="37" t="e">
        <f>DATE(Ano,11,11)</f>
        <v>#REF!</v>
      </c>
      <c r="C33" s="38" t="s">
        <v>9</v>
      </c>
      <c r="D33" s="35" t="s">
        <v>62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39" t="s">
        <v>63</v>
      </c>
      <c r="B34" s="40" t="e">
        <f>DATE(Ano,11,28)-MOD(DATE(Ano,11,28)-5,7)</f>
        <v>#REF!</v>
      </c>
      <c r="C34" s="41" t="s">
        <v>12</v>
      </c>
      <c r="D34" s="42" t="s">
        <v>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3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3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3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3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3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3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3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3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3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3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3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3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3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3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3"/>
      <c r="D49" s="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3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3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3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3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3"/>
      <c r="D54" s="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3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3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3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3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3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"/>
      <c r="D61" s="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3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3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3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3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3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3"/>
      <c r="D67" s="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3"/>
      <c r="D68" s="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3"/>
      <c r="D69" s="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3"/>
      <c r="D70" s="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3"/>
      <c r="D71" s="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3"/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3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3"/>
      <c r="D74" s="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3"/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3"/>
      <c r="D76" s="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3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3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3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3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3"/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3"/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3"/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3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3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3"/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3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3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3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3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3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3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3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3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3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3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3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3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3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3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3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3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3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3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3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3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3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3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3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3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3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3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3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3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3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3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3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3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3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3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3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3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3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3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3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3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3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3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3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3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3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3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3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3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3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3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3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3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3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3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3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3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3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3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3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3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3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3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3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3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3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3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3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3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3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3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3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3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3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3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3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3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3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3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3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3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3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3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3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3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3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3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3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3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3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3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3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3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3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3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3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3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3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3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3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3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3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3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3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3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3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3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3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3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3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3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3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3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3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3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3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3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3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3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3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3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3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3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3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3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3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3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3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3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3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3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3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3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3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3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3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3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3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3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3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3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3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3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3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3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3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3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3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3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3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3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3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3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3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3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3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3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3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3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3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3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3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3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3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3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3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3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3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3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3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3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3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3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3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3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3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3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3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3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3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3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3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3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3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3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3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3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3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3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3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3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3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3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3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3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3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3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3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3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3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3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3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3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3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3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3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3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3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3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3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3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3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3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3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3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3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3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3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3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3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3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3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3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3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3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3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3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3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3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3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3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3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3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3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3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3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3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3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3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3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3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3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3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3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3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3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3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3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3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3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3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3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3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3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3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3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3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3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3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3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3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3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3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3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3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3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3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3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3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3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3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3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3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3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3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3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3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3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3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3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3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3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3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3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3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3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3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3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3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3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3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3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3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3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3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3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3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3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3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3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3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3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3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3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3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3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3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3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3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3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3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3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3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3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3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3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3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3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3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3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3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3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3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3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3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3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3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3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3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3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3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3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3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3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3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3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3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3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3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3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3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3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3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3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3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3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3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3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3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3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3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3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3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3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3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3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3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3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3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3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3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3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3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3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3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3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3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3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3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3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3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3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3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3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3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3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3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3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3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3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3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3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3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3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3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3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3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3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3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3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3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3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3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3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3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3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3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3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3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3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3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3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3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3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3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3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3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3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3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3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3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3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3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3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3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3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3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3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3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3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3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3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3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3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3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3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3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3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3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3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3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3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3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3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3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3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3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3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3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3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3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3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3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3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3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3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3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3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3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3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3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3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3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3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3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3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3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3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3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3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3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3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3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3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3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3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3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3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3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3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3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3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3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3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3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3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3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3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3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3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3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3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3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3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3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3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3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3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3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3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3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3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3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3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3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3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3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3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3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3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3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3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3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3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3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3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3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3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3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3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3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3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3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3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3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3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3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3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3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3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3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3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3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3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3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3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3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3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3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3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3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3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3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3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3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3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3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3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3"/>
      <c r="D624" s="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3"/>
      <c r="D625" s="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3"/>
      <c r="D626" s="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3"/>
      <c r="D627" s="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3"/>
      <c r="D628" s="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3"/>
      <c r="D629" s="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3"/>
      <c r="D630" s="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3"/>
      <c r="D631" s="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3"/>
      <c r="D632" s="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3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3"/>
      <c r="D634" s="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3"/>
      <c r="D635" s="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3"/>
      <c r="D636" s="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3"/>
      <c r="D637" s="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3"/>
      <c r="D638" s="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3"/>
      <c r="D639" s="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3"/>
      <c r="D640" s="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3"/>
      <c r="D641" s="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3"/>
      <c r="D642" s="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3"/>
      <c r="D643" s="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3"/>
      <c r="D644" s="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3"/>
      <c r="D645" s="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3"/>
      <c r="D646" s="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3"/>
      <c r="D647" s="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3"/>
      <c r="D648" s="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3"/>
      <c r="D649" s="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3"/>
      <c r="D650" s="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3"/>
      <c r="D651" s="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3"/>
      <c r="D652" s="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3"/>
      <c r="D653" s="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3"/>
      <c r="D654" s="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3"/>
      <c r="D655" s="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3"/>
      <c r="D656" s="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3"/>
      <c r="D657" s="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3"/>
      <c r="D658" s="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3"/>
      <c r="D659" s="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3"/>
      <c r="D660" s="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3"/>
      <c r="D661" s="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3"/>
      <c r="D662" s="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3"/>
      <c r="D663" s="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3"/>
      <c r="D664" s="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3"/>
      <c r="D665" s="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3"/>
      <c r="D666" s="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3"/>
      <c r="D667" s="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3"/>
      <c r="D668" s="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3"/>
      <c r="D669" s="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3"/>
      <c r="D670" s="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3"/>
      <c r="D671" s="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3"/>
      <c r="D672" s="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3"/>
      <c r="D673" s="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3"/>
      <c r="D674" s="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3"/>
      <c r="D675" s="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3"/>
      <c r="D676" s="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3"/>
      <c r="D677" s="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3"/>
      <c r="D678" s="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3"/>
      <c r="D679" s="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3"/>
      <c r="D680" s="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3"/>
      <c r="D681" s="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3"/>
      <c r="D682" s="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3"/>
      <c r="D683" s="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3"/>
      <c r="D684" s="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3"/>
      <c r="D685" s="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3"/>
      <c r="D686" s="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3"/>
      <c r="D687" s="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3"/>
      <c r="D688" s="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3"/>
      <c r="D689" s="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3"/>
      <c r="D690" s="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3"/>
      <c r="D691" s="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3"/>
      <c r="D692" s="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3"/>
      <c r="D693" s="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3"/>
      <c r="D694" s="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3"/>
      <c r="D695" s="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3"/>
      <c r="D696" s="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3"/>
      <c r="D697" s="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3"/>
      <c r="D698" s="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3"/>
      <c r="D699" s="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3"/>
      <c r="D700" s="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3"/>
      <c r="D701" s="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3"/>
      <c r="D702" s="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3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3"/>
      <c r="D704" s="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3"/>
      <c r="D705" s="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3"/>
      <c r="D706" s="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3"/>
      <c r="D707" s="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3"/>
      <c r="D708" s="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3"/>
      <c r="D709" s="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3"/>
      <c r="D710" s="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3"/>
      <c r="D711" s="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3"/>
      <c r="D712" s="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3"/>
      <c r="D713" s="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3"/>
      <c r="D714" s="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3"/>
      <c r="D715" s="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3"/>
      <c r="D716" s="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3"/>
      <c r="D717" s="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3"/>
      <c r="D718" s="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3"/>
      <c r="D719" s="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3"/>
      <c r="D720" s="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3"/>
      <c r="D721" s="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3"/>
      <c r="D722" s="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3"/>
      <c r="D723" s="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3"/>
      <c r="D724" s="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3"/>
      <c r="D725" s="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3"/>
      <c r="D726" s="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3"/>
      <c r="D727" s="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3"/>
      <c r="D728" s="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3"/>
      <c r="D729" s="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3"/>
      <c r="D730" s="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3"/>
      <c r="D731" s="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3"/>
      <c r="D732" s="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3"/>
      <c r="D733" s="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3"/>
      <c r="D734" s="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3"/>
      <c r="D735" s="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3"/>
      <c r="D736" s="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3"/>
      <c r="D737" s="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3"/>
      <c r="D738" s="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3"/>
      <c r="D739" s="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3"/>
      <c r="D740" s="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3"/>
      <c r="D741" s="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3"/>
      <c r="D742" s="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3"/>
      <c r="D743" s="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3"/>
      <c r="D744" s="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3"/>
      <c r="D745" s="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3"/>
      <c r="D746" s="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3"/>
      <c r="D747" s="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3"/>
      <c r="D748" s="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3"/>
      <c r="D749" s="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3"/>
      <c r="D750" s="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3"/>
      <c r="D751" s="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3"/>
      <c r="D752" s="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3"/>
      <c r="D753" s="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3"/>
      <c r="D754" s="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3"/>
      <c r="D755" s="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3"/>
      <c r="D756" s="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3"/>
      <c r="D757" s="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3"/>
      <c r="D758" s="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3"/>
      <c r="D759" s="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3"/>
      <c r="D760" s="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3"/>
      <c r="D761" s="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3"/>
      <c r="D762" s="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3"/>
      <c r="D763" s="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3"/>
      <c r="D764" s="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3"/>
      <c r="D765" s="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3"/>
      <c r="D766" s="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3"/>
      <c r="D767" s="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3"/>
      <c r="D768" s="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3"/>
      <c r="D769" s="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3"/>
      <c r="D770" s="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3"/>
      <c r="D771" s="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3"/>
      <c r="D772" s="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3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3"/>
      <c r="D774" s="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3"/>
      <c r="D775" s="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3"/>
      <c r="D776" s="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3"/>
      <c r="D777" s="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3"/>
      <c r="D778" s="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3"/>
      <c r="D779" s="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3"/>
      <c r="D780" s="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3"/>
      <c r="D781" s="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3"/>
      <c r="D782" s="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3"/>
      <c r="D783" s="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3"/>
      <c r="D784" s="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3"/>
      <c r="D785" s="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3"/>
      <c r="D786" s="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3"/>
      <c r="D787" s="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3"/>
      <c r="D788" s="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3"/>
      <c r="D789" s="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3"/>
      <c r="D790" s="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3"/>
      <c r="D791" s="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3"/>
      <c r="D792" s="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3"/>
      <c r="D793" s="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3"/>
      <c r="D794" s="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3"/>
      <c r="D795" s="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3"/>
      <c r="D796" s="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3"/>
      <c r="D797" s="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3"/>
      <c r="D798" s="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3"/>
      <c r="D799" s="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3"/>
      <c r="D800" s="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3"/>
      <c r="D801" s="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3"/>
      <c r="D802" s="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3"/>
      <c r="D803" s="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3"/>
      <c r="D804" s="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3"/>
      <c r="D805" s="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3"/>
      <c r="D806" s="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3"/>
      <c r="D807" s="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3"/>
      <c r="D808" s="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3"/>
      <c r="D809" s="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3"/>
      <c r="D810" s="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3"/>
      <c r="D811" s="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3"/>
      <c r="D812" s="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3"/>
      <c r="D813" s="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3"/>
      <c r="D814" s="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3"/>
      <c r="D815" s="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3"/>
      <c r="D816" s="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3"/>
      <c r="D817" s="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3"/>
      <c r="D818" s="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3"/>
      <c r="D819" s="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3"/>
      <c r="D820" s="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3"/>
      <c r="D821" s="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3"/>
      <c r="D822" s="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3"/>
      <c r="D823" s="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3"/>
      <c r="D824" s="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3"/>
      <c r="D825" s="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3"/>
      <c r="D826" s="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3"/>
      <c r="D827" s="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3"/>
      <c r="D828" s="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3"/>
      <c r="D829" s="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3"/>
      <c r="D830" s="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3"/>
      <c r="D831" s="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3"/>
      <c r="D832" s="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3"/>
      <c r="D833" s="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3"/>
      <c r="D834" s="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3"/>
      <c r="D835" s="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3"/>
      <c r="D836" s="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3"/>
      <c r="D837" s="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3"/>
      <c r="D838" s="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3"/>
      <c r="D839" s="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3"/>
      <c r="D840" s="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3"/>
      <c r="D841" s="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3"/>
      <c r="D842" s="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3"/>
      <c r="D843" s="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3"/>
      <c r="D844" s="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3"/>
      <c r="D845" s="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3"/>
      <c r="D846" s="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3"/>
      <c r="D847" s="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3"/>
      <c r="D848" s="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3"/>
      <c r="D849" s="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3"/>
      <c r="D850" s="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3"/>
      <c r="D851" s="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3"/>
      <c r="D852" s="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3"/>
      <c r="D853" s="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3"/>
      <c r="D854" s="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3"/>
      <c r="D855" s="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3"/>
      <c r="D856" s="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3"/>
      <c r="D857" s="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3"/>
      <c r="D858" s="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3"/>
      <c r="D859" s="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3"/>
      <c r="D860" s="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3"/>
      <c r="D861" s="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3"/>
      <c r="D862" s="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3"/>
      <c r="D863" s="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3"/>
      <c r="D864" s="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3"/>
      <c r="D865" s="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3"/>
      <c r="D866" s="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3"/>
      <c r="D867" s="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3"/>
      <c r="D868" s="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3"/>
      <c r="D869" s="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3"/>
      <c r="D870" s="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3"/>
      <c r="D871" s="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3"/>
      <c r="D872" s="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3"/>
      <c r="D873" s="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3"/>
      <c r="D874" s="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3"/>
      <c r="D875" s="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3"/>
      <c r="D876" s="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3"/>
      <c r="D877" s="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3"/>
      <c r="D878" s="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3"/>
      <c r="D879" s="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3"/>
      <c r="D880" s="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3"/>
      <c r="D881" s="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3"/>
      <c r="D882" s="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3"/>
      <c r="D883" s="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3"/>
      <c r="D884" s="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3"/>
      <c r="D885" s="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3"/>
      <c r="D886" s="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3"/>
      <c r="D887" s="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3"/>
      <c r="D888" s="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3"/>
      <c r="D889" s="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3"/>
      <c r="D890" s="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3"/>
      <c r="D891" s="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3"/>
      <c r="D892" s="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3"/>
      <c r="D893" s="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3"/>
      <c r="D894" s="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3"/>
      <c r="D895" s="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3"/>
      <c r="D896" s="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3"/>
      <c r="D897" s="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3"/>
      <c r="D898" s="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3"/>
      <c r="D899" s="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3"/>
      <c r="D900" s="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3"/>
      <c r="D901" s="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3"/>
      <c r="D902" s="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3"/>
      <c r="D903" s="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3"/>
      <c r="D904" s="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3"/>
      <c r="D905" s="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3"/>
      <c r="D906" s="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3"/>
      <c r="D907" s="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3"/>
      <c r="D908" s="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3"/>
      <c r="D909" s="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3"/>
      <c r="D910" s="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3"/>
      <c r="D911" s="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3"/>
      <c r="D912" s="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3"/>
      <c r="D913" s="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3"/>
      <c r="D914" s="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3"/>
      <c r="D915" s="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3"/>
      <c r="D916" s="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3"/>
      <c r="D917" s="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3"/>
      <c r="D918" s="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3"/>
      <c r="D919" s="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3"/>
      <c r="D920" s="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3"/>
      <c r="D921" s="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3"/>
      <c r="D922" s="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3"/>
      <c r="D923" s="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3"/>
      <c r="D924" s="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3"/>
      <c r="D925" s="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3"/>
      <c r="D926" s="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3"/>
      <c r="D927" s="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3"/>
      <c r="D928" s="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3"/>
      <c r="D929" s="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3"/>
      <c r="D930" s="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3"/>
      <c r="D931" s="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3"/>
      <c r="D932" s="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3"/>
      <c r="D933" s="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3"/>
      <c r="D934" s="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3"/>
      <c r="D935" s="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3"/>
      <c r="D936" s="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3"/>
      <c r="D937" s="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3"/>
      <c r="D938" s="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3"/>
      <c r="D939" s="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3"/>
      <c r="D940" s="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3"/>
      <c r="D941" s="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3"/>
      <c r="D942" s="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3"/>
      <c r="D943" s="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3"/>
      <c r="D944" s="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3"/>
      <c r="D945" s="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3"/>
      <c r="D946" s="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3"/>
      <c r="D947" s="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3"/>
      <c r="D948" s="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3"/>
      <c r="D949" s="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3"/>
      <c r="D950" s="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3"/>
      <c r="D951" s="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3"/>
      <c r="D952" s="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3"/>
      <c r="D953" s="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3"/>
      <c r="D954" s="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3"/>
      <c r="D955" s="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3"/>
      <c r="D956" s="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3"/>
      <c r="D957" s="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3"/>
      <c r="D958" s="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3"/>
      <c r="D959" s="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3"/>
      <c r="D960" s="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3"/>
      <c r="D961" s="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3"/>
      <c r="D962" s="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3"/>
      <c r="D963" s="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3"/>
      <c r="D964" s="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3"/>
      <c r="D965" s="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3"/>
      <c r="D966" s="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3"/>
      <c r="D967" s="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3"/>
      <c r="D968" s="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3"/>
      <c r="D969" s="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3"/>
      <c r="D970" s="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3"/>
      <c r="D971" s="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3"/>
      <c r="D972" s="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3"/>
      <c r="D973" s="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3"/>
      <c r="D974" s="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3"/>
      <c r="D975" s="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3"/>
      <c r="D976" s="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3"/>
      <c r="D977" s="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3"/>
      <c r="D978" s="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3"/>
      <c r="D979" s="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3"/>
      <c r="D980" s="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3"/>
      <c r="D981" s="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3"/>
      <c r="D982" s="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3"/>
      <c r="D983" s="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3"/>
      <c r="D984" s="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3"/>
      <c r="D985" s="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3"/>
      <c r="D986" s="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3"/>
      <c r="D987" s="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3"/>
      <c r="D988" s="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3"/>
      <c r="D989" s="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3"/>
      <c r="D990" s="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3"/>
      <c r="D991" s="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3"/>
      <c r="D992" s="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3"/>
      <c r="D993" s="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3"/>
      <c r="D994" s="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3"/>
      <c r="D995" s="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3"/>
      <c r="D996" s="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3"/>
      <c r="D997" s="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3"/>
      <c r="D998" s="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3"/>
      <c r="D999" s="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3"/>
      <c r="D1000" s="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967"/>
  <sheetViews>
    <sheetView showGridLines="0" topLeftCell="A4" zoomScale="130" zoomScaleNormal="130" workbookViewId="0">
      <selection activeCell="S10" sqref="S10"/>
    </sheetView>
  </sheetViews>
  <sheetFormatPr defaultColWidth="14.42578125" defaultRowHeight="15" customHeight="1" x14ac:dyDescent="0.2"/>
  <cols>
    <col min="1" max="1" width="2.28515625" style="44" customWidth="1"/>
    <col min="2" max="2" width="7.5703125" style="44" customWidth="1"/>
    <col min="3" max="8" width="6.7109375" style="44" customWidth="1"/>
    <col min="9" max="9" width="1.5703125" style="44" customWidth="1"/>
    <col min="10" max="16" width="6.7109375" style="44" customWidth="1"/>
    <col min="17" max="17" width="1.5703125" style="44" customWidth="1"/>
    <col min="18" max="18" width="7.140625" style="44" customWidth="1"/>
    <col min="19" max="24" width="6.7109375" style="44" customWidth="1"/>
    <col min="25" max="16384" width="14.42578125" style="44"/>
  </cols>
  <sheetData>
    <row r="1" spans="2:24" ht="21.75" customHeight="1" x14ac:dyDescent="0.2">
      <c r="B1" s="47" t="s">
        <v>77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48"/>
      <c r="U1" s="48"/>
      <c r="V1" s="48"/>
      <c r="W1" s="48"/>
      <c r="X1" s="50"/>
    </row>
    <row r="2" spans="2:24" ht="21.75" customHeight="1" x14ac:dyDescent="0.2">
      <c r="B2" s="113" t="s">
        <v>106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  <c r="T2" s="110"/>
      <c r="U2" s="110"/>
      <c r="V2" s="110"/>
      <c r="W2" s="110"/>
      <c r="X2" s="112"/>
    </row>
    <row r="3" spans="2:24" ht="8.25" customHeight="1" x14ac:dyDescent="0.2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2:24" ht="12" customHeight="1" x14ac:dyDescent="0.2">
      <c r="B4" s="158" t="s">
        <v>74</v>
      </c>
      <c r="C4" s="159"/>
      <c r="D4" s="159"/>
      <c r="E4" s="159"/>
      <c r="F4" s="159"/>
      <c r="G4" s="159"/>
      <c r="H4" s="160"/>
      <c r="I4" s="52"/>
      <c r="J4" s="158" t="s">
        <v>72</v>
      </c>
      <c r="K4" s="159"/>
      <c r="L4" s="159"/>
      <c r="M4" s="159"/>
      <c r="N4" s="159"/>
      <c r="O4" s="159"/>
      <c r="P4" s="160"/>
      <c r="Q4" s="52"/>
      <c r="R4" s="158" t="s">
        <v>73</v>
      </c>
      <c r="S4" s="159"/>
      <c r="T4" s="159"/>
      <c r="U4" s="159"/>
      <c r="V4" s="159"/>
      <c r="W4" s="159"/>
      <c r="X4" s="161"/>
    </row>
    <row r="5" spans="2:24" ht="12" customHeight="1" x14ac:dyDescent="0.2">
      <c r="B5" s="53" t="s">
        <v>0</v>
      </c>
      <c r="C5" s="54" t="s">
        <v>1</v>
      </c>
      <c r="D5" s="54" t="s">
        <v>2</v>
      </c>
      <c r="E5" s="54" t="s">
        <v>3</v>
      </c>
      <c r="F5" s="98" t="s">
        <v>3</v>
      </c>
      <c r="G5" s="54" t="s">
        <v>1</v>
      </c>
      <c r="H5" s="55" t="s">
        <v>1</v>
      </c>
      <c r="I5" s="52"/>
      <c r="J5" s="53" t="s">
        <v>0</v>
      </c>
      <c r="K5" s="54" t="s">
        <v>1</v>
      </c>
      <c r="L5" s="54" t="s">
        <v>2</v>
      </c>
      <c r="M5" s="54" t="s">
        <v>3</v>
      </c>
      <c r="N5" s="54" t="s">
        <v>3</v>
      </c>
      <c r="O5" s="54" t="s">
        <v>1</v>
      </c>
      <c r="P5" s="55" t="s">
        <v>1</v>
      </c>
      <c r="Q5" s="52"/>
      <c r="R5" s="53" t="s">
        <v>0</v>
      </c>
      <c r="S5" s="54" t="s">
        <v>1</v>
      </c>
      <c r="T5" s="54" t="s">
        <v>2</v>
      </c>
      <c r="U5" s="54" t="s">
        <v>3</v>
      </c>
      <c r="V5" s="54" t="s">
        <v>3</v>
      </c>
      <c r="W5" s="54" t="s">
        <v>1</v>
      </c>
      <c r="X5" s="55" t="s">
        <v>1</v>
      </c>
    </row>
    <row r="6" spans="2:24" ht="12" customHeight="1" x14ac:dyDescent="0.2">
      <c r="B6" s="79"/>
      <c r="C6" s="79"/>
      <c r="D6" s="79"/>
      <c r="E6" s="99"/>
      <c r="F6" s="100"/>
      <c r="G6" s="102">
        <v>1</v>
      </c>
      <c r="H6" s="79">
        <v>2</v>
      </c>
      <c r="I6" s="52"/>
      <c r="J6" s="79"/>
      <c r="K6" s="79">
        <v>1</v>
      </c>
      <c r="L6" s="79">
        <v>2</v>
      </c>
      <c r="M6" s="79">
        <v>3</v>
      </c>
      <c r="N6" s="79">
        <v>4</v>
      </c>
      <c r="O6" s="79">
        <v>5</v>
      </c>
      <c r="P6" s="79">
        <v>6</v>
      </c>
      <c r="Q6" s="52"/>
      <c r="R6" s="80"/>
      <c r="S6" s="79">
        <v>1</v>
      </c>
      <c r="T6" s="79">
        <v>2</v>
      </c>
      <c r="U6" s="79">
        <v>3</v>
      </c>
      <c r="V6" s="79">
        <v>4</v>
      </c>
      <c r="W6" s="79">
        <v>5</v>
      </c>
      <c r="X6" s="79">
        <v>6</v>
      </c>
    </row>
    <row r="7" spans="2:24" ht="12" customHeight="1" x14ac:dyDescent="0.2">
      <c r="B7" s="80">
        <v>3</v>
      </c>
      <c r="C7" s="79">
        <v>4</v>
      </c>
      <c r="D7" s="79">
        <v>5</v>
      </c>
      <c r="E7" s="79">
        <v>6</v>
      </c>
      <c r="F7" s="101">
        <v>7</v>
      </c>
      <c r="G7" s="79">
        <v>8</v>
      </c>
      <c r="H7" s="79">
        <v>9</v>
      </c>
      <c r="I7" s="52"/>
      <c r="J7" s="80">
        <v>7</v>
      </c>
      <c r="K7" s="79">
        <v>8</v>
      </c>
      <c r="L7" s="79">
        <v>9</v>
      </c>
      <c r="M7" s="79">
        <v>10</v>
      </c>
      <c r="N7" s="79">
        <v>11</v>
      </c>
      <c r="O7" s="79">
        <v>12</v>
      </c>
      <c r="P7" s="79">
        <v>13</v>
      </c>
      <c r="Q7" s="52"/>
      <c r="R7" s="80">
        <v>7</v>
      </c>
      <c r="S7" s="79">
        <v>8</v>
      </c>
      <c r="T7" s="79">
        <v>9</v>
      </c>
      <c r="U7" s="79">
        <v>10</v>
      </c>
      <c r="V7" s="79">
        <v>11</v>
      </c>
      <c r="W7" s="79">
        <v>12</v>
      </c>
      <c r="X7" s="79">
        <v>13</v>
      </c>
    </row>
    <row r="8" spans="2:24" ht="12" customHeight="1" x14ac:dyDescent="0.2">
      <c r="B8" s="80">
        <v>10</v>
      </c>
      <c r="C8" s="79">
        <v>11</v>
      </c>
      <c r="D8" s="79">
        <v>12</v>
      </c>
      <c r="E8" s="79">
        <v>13</v>
      </c>
      <c r="F8" s="79">
        <v>14</v>
      </c>
      <c r="G8" s="79">
        <v>15</v>
      </c>
      <c r="H8" s="79">
        <v>16</v>
      </c>
      <c r="I8" s="52"/>
      <c r="J8" s="80">
        <v>14</v>
      </c>
      <c r="K8" s="79">
        <v>15</v>
      </c>
      <c r="L8" s="103">
        <v>16</v>
      </c>
      <c r="M8" s="79">
        <v>17</v>
      </c>
      <c r="N8" s="79">
        <v>18</v>
      </c>
      <c r="O8" s="79">
        <v>19</v>
      </c>
      <c r="P8" s="79">
        <v>20</v>
      </c>
      <c r="Q8" s="52"/>
      <c r="R8" s="80">
        <v>14</v>
      </c>
      <c r="S8" s="69">
        <v>15</v>
      </c>
      <c r="T8" s="46">
        <v>16</v>
      </c>
      <c r="U8" s="46">
        <v>17</v>
      </c>
      <c r="V8" s="46">
        <v>18</v>
      </c>
      <c r="W8" s="46">
        <v>19</v>
      </c>
      <c r="X8" s="43">
        <v>20</v>
      </c>
    </row>
    <row r="9" spans="2:24" ht="12" customHeight="1" x14ac:dyDescent="0.2">
      <c r="B9" s="80">
        <v>17</v>
      </c>
      <c r="C9" s="79">
        <v>18</v>
      </c>
      <c r="D9" s="79">
        <v>19</v>
      </c>
      <c r="E9" s="79">
        <v>20</v>
      </c>
      <c r="F9" s="79">
        <v>21</v>
      </c>
      <c r="G9" s="79">
        <v>22</v>
      </c>
      <c r="H9" s="79">
        <v>23</v>
      </c>
      <c r="I9" s="52"/>
      <c r="J9" s="80">
        <v>21</v>
      </c>
      <c r="K9" s="79">
        <v>22</v>
      </c>
      <c r="L9" s="79">
        <v>23</v>
      </c>
      <c r="M9" s="79">
        <v>24</v>
      </c>
      <c r="N9" s="79">
        <v>25</v>
      </c>
      <c r="O9" s="79">
        <v>26</v>
      </c>
      <c r="P9" s="79">
        <v>27</v>
      </c>
      <c r="Q9" s="52"/>
      <c r="R9" s="45">
        <v>21</v>
      </c>
      <c r="S9" s="46">
        <v>22</v>
      </c>
      <c r="T9" s="46">
        <v>23</v>
      </c>
      <c r="U9" s="46">
        <v>24</v>
      </c>
      <c r="V9" s="46">
        <v>25</v>
      </c>
      <c r="W9" s="46">
        <v>26</v>
      </c>
      <c r="X9" s="43">
        <v>27</v>
      </c>
    </row>
    <row r="10" spans="2:24" ht="12" customHeight="1" x14ac:dyDescent="0.2">
      <c r="B10" s="80" t="s">
        <v>65</v>
      </c>
      <c r="C10" s="79">
        <v>25</v>
      </c>
      <c r="D10" s="79">
        <v>26</v>
      </c>
      <c r="E10" s="79">
        <v>27</v>
      </c>
      <c r="F10" s="79">
        <v>28</v>
      </c>
      <c r="G10" s="79">
        <v>29</v>
      </c>
      <c r="H10" s="79">
        <v>30</v>
      </c>
      <c r="I10" s="52"/>
      <c r="J10" s="80">
        <v>28</v>
      </c>
      <c r="K10" s="79"/>
      <c r="L10" s="79"/>
      <c r="M10" s="79"/>
      <c r="N10" s="79"/>
      <c r="O10" s="79"/>
      <c r="P10" s="79"/>
      <c r="Q10" s="52"/>
      <c r="R10" s="45">
        <v>28</v>
      </c>
      <c r="S10" s="43">
        <v>29</v>
      </c>
      <c r="T10" s="43">
        <v>30</v>
      </c>
      <c r="U10" s="43">
        <v>31</v>
      </c>
      <c r="V10" s="43"/>
      <c r="W10" s="43"/>
      <c r="X10" s="43"/>
    </row>
    <row r="11" spans="2:24" ht="10.5" customHeight="1" x14ac:dyDescent="0.2">
      <c r="B11" s="56" t="s">
        <v>76</v>
      </c>
      <c r="C11" s="56"/>
      <c r="D11" s="56"/>
      <c r="E11" s="56"/>
      <c r="F11" s="56"/>
      <c r="G11" s="56"/>
      <c r="H11" s="56"/>
      <c r="I11" s="57"/>
      <c r="J11" s="58" t="s">
        <v>75</v>
      </c>
      <c r="K11" s="59"/>
      <c r="L11" s="59"/>
      <c r="M11" s="59"/>
      <c r="N11" s="59"/>
      <c r="O11" s="59"/>
      <c r="P11" s="59"/>
      <c r="Q11" s="57"/>
      <c r="R11" s="58" t="s">
        <v>99</v>
      </c>
      <c r="S11" s="81"/>
      <c r="T11" s="81"/>
      <c r="U11" s="81"/>
      <c r="V11" s="81"/>
      <c r="W11" s="81"/>
      <c r="X11" s="81"/>
    </row>
    <row r="12" spans="2:24" ht="10.5" customHeight="1" x14ac:dyDescent="0.2">
      <c r="B12" s="59"/>
      <c r="C12" s="59"/>
      <c r="D12" s="59"/>
      <c r="E12" s="59"/>
      <c r="F12" s="59"/>
      <c r="G12" s="59"/>
      <c r="H12" s="59"/>
      <c r="I12" s="57"/>
      <c r="J12" s="63"/>
      <c r="K12" s="63"/>
      <c r="L12" s="63"/>
      <c r="M12" s="63"/>
      <c r="N12" s="63"/>
      <c r="O12" s="63"/>
      <c r="P12" s="63"/>
      <c r="Q12" s="57"/>
    </row>
    <row r="13" spans="2:24" ht="6.75" customHeight="1" x14ac:dyDescent="0.2">
      <c r="B13" s="64"/>
      <c r="C13" s="64"/>
      <c r="D13" s="64"/>
      <c r="E13" s="64"/>
      <c r="F13" s="64"/>
      <c r="G13" s="64"/>
      <c r="H13" s="64"/>
      <c r="I13" s="57"/>
      <c r="J13" s="63"/>
      <c r="K13" s="63"/>
      <c r="L13" s="63"/>
      <c r="M13" s="63"/>
      <c r="N13" s="63"/>
      <c r="O13" s="63"/>
      <c r="P13" s="63"/>
      <c r="Q13" s="57"/>
      <c r="S13" s="65"/>
      <c r="T13" s="65"/>
      <c r="U13" s="65"/>
      <c r="V13" s="65"/>
      <c r="W13" s="65"/>
      <c r="X13" s="65"/>
    </row>
    <row r="14" spans="2:24" ht="12" customHeight="1" x14ac:dyDescent="0.2">
      <c r="B14" s="158" t="s">
        <v>78</v>
      </c>
      <c r="C14" s="159"/>
      <c r="D14" s="159"/>
      <c r="E14" s="159"/>
      <c r="F14" s="159"/>
      <c r="G14" s="159"/>
      <c r="H14" s="160"/>
      <c r="I14" s="52"/>
      <c r="J14" s="158" t="s">
        <v>79</v>
      </c>
      <c r="K14" s="159"/>
      <c r="L14" s="159"/>
      <c r="M14" s="159"/>
      <c r="N14" s="159"/>
      <c r="O14" s="159"/>
      <c r="P14" s="160"/>
      <c r="Q14" s="52"/>
      <c r="R14" s="158" t="s">
        <v>80</v>
      </c>
      <c r="S14" s="159"/>
      <c r="T14" s="159"/>
      <c r="U14" s="159"/>
      <c r="V14" s="159"/>
      <c r="W14" s="159"/>
      <c r="X14" s="160"/>
    </row>
    <row r="15" spans="2:24" ht="12" customHeight="1" x14ac:dyDescent="0.2">
      <c r="B15" s="53" t="s">
        <v>0</v>
      </c>
      <c r="C15" s="54" t="s">
        <v>1</v>
      </c>
      <c r="D15" s="54" t="s">
        <v>2</v>
      </c>
      <c r="E15" s="54" t="s">
        <v>3</v>
      </c>
      <c r="F15" s="54" t="s">
        <v>3</v>
      </c>
      <c r="G15" s="54" t="s">
        <v>1</v>
      </c>
      <c r="H15" s="55" t="s">
        <v>1</v>
      </c>
      <c r="I15" s="52"/>
      <c r="J15" s="53" t="s">
        <v>0</v>
      </c>
      <c r="K15" s="54" t="s">
        <v>1</v>
      </c>
      <c r="L15" s="54" t="s">
        <v>2</v>
      </c>
      <c r="M15" s="54" t="s">
        <v>3</v>
      </c>
      <c r="N15" s="54" t="s">
        <v>3</v>
      </c>
      <c r="O15" s="54" t="s">
        <v>1</v>
      </c>
      <c r="P15" s="55" t="s">
        <v>1</v>
      </c>
      <c r="Q15" s="52"/>
      <c r="R15" s="53" t="s">
        <v>0</v>
      </c>
      <c r="S15" s="54" t="s">
        <v>1</v>
      </c>
      <c r="T15" s="54" t="s">
        <v>2</v>
      </c>
      <c r="U15" s="54" t="s">
        <v>3</v>
      </c>
      <c r="V15" s="54" t="s">
        <v>3</v>
      </c>
      <c r="W15" s="54" t="s">
        <v>1</v>
      </c>
      <c r="X15" s="55" t="s">
        <v>1</v>
      </c>
    </row>
    <row r="16" spans="2:24" ht="12" customHeight="1" x14ac:dyDescent="0.2">
      <c r="B16" s="43"/>
      <c r="C16" s="43"/>
      <c r="D16" s="43"/>
      <c r="E16" s="43"/>
      <c r="F16" s="43">
        <v>1</v>
      </c>
      <c r="G16" s="104">
        <v>2</v>
      </c>
      <c r="H16" s="43">
        <v>3</v>
      </c>
      <c r="I16" s="52"/>
      <c r="J16" s="43"/>
      <c r="K16" s="43"/>
      <c r="L16" s="43"/>
      <c r="M16" s="43"/>
      <c r="N16" s="43"/>
      <c r="O16" s="43"/>
      <c r="P16" s="105">
        <v>1</v>
      </c>
      <c r="Q16" s="52"/>
      <c r="R16" s="45"/>
      <c r="S16" s="43"/>
      <c r="T16" s="43">
        <v>1</v>
      </c>
      <c r="U16" s="43">
        <v>2</v>
      </c>
      <c r="V16" s="105">
        <v>3</v>
      </c>
      <c r="W16" s="43">
        <v>4</v>
      </c>
      <c r="X16" s="43">
        <v>5</v>
      </c>
    </row>
    <row r="17" spans="2:24" ht="12" customHeight="1" x14ac:dyDescent="0.2">
      <c r="B17" s="45">
        <v>4</v>
      </c>
      <c r="C17" s="43">
        <v>5</v>
      </c>
      <c r="D17" s="43">
        <v>6</v>
      </c>
      <c r="E17" s="43">
        <v>7</v>
      </c>
      <c r="F17" s="43">
        <v>8</v>
      </c>
      <c r="G17" s="43">
        <v>9</v>
      </c>
      <c r="H17" s="43">
        <v>10</v>
      </c>
      <c r="I17" s="52"/>
      <c r="J17" s="45">
        <v>2</v>
      </c>
      <c r="K17" s="43">
        <v>3</v>
      </c>
      <c r="L17" s="43">
        <v>4</v>
      </c>
      <c r="M17" s="43">
        <v>5</v>
      </c>
      <c r="N17" s="43">
        <v>6</v>
      </c>
      <c r="O17" s="43">
        <v>7</v>
      </c>
      <c r="P17" s="43">
        <v>8</v>
      </c>
      <c r="Q17" s="52"/>
      <c r="R17" s="45">
        <v>6</v>
      </c>
      <c r="S17" s="43">
        <v>7</v>
      </c>
      <c r="T17" s="43">
        <v>8</v>
      </c>
      <c r="U17" s="43">
        <v>9</v>
      </c>
      <c r="V17" s="43">
        <v>10</v>
      </c>
      <c r="W17" s="43">
        <v>11</v>
      </c>
      <c r="X17" s="43">
        <v>12</v>
      </c>
    </row>
    <row r="18" spans="2:24" ht="12" customHeight="1" x14ac:dyDescent="0.2">
      <c r="B18" s="45">
        <v>11</v>
      </c>
      <c r="C18" s="43">
        <v>12</v>
      </c>
      <c r="D18" s="43">
        <v>13</v>
      </c>
      <c r="E18" s="43">
        <v>14</v>
      </c>
      <c r="F18" s="43">
        <v>15</v>
      </c>
      <c r="G18" s="43">
        <v>16</v>
      </c>
      <c r="H18" s="43">
        <v>17</v>
      </c>
      <c r="I18" s="52"/>
      <c r="J18" s="45">
        <v>9</v>
      </c>
      <c r="K18" s="43">
        <v>10</v>
      </c>
      <c r="L18" s="43">
        <v>11</v>
      </c>
      <c r="M18" s="43">
        <v>12</v>
      </c>
      <c r="N18" s="43">
        <v>13</v>
      </c>
      <c r="O18" s="43">
        <v>14</v>
      </c>
      <c r="P18" s="43">
        <v>15</v>
      </c>
      <c r="Q18" s="52"/>
      <c r="R18" s="45">
        <v>13</v>
      </c>
      <c r="S18" s="74">
        <v>14</v>
      </c>
      <c r="T18" s="74">
        <v>15</v>
      </c>
      <c r="U18" s="74">
        <v>16</v>
      </c>
      <c r="V18" s="74">
        <v>17</v>
      </c>
      <c r="W18" s="74">
        <v>18</v>
      </c>
      <c r="X18" s="74">
        <v>19</v>
      </c>
    </row>
    <row r="19" spans="2:24" ht="12" customHeight="1" x14ac:dyDescent="0.2">
      <c r="B19" s="45">
        <v>18</v>
      </c>
      <c r="C19" s="43">
        <v>19</v>
      </c>
      <c r="D19" s="43">
        <v>20</v>
      </c>
      <c r="E19" s="104">
        <v>21</v>
      </c>
      <c r="F19" s="43">
        <v>22</v>
      </c>
      <c r="G19" s="43">
        <v>23</v>
      </c>
      <c r="H19" s="43">
        <v>24</v>
      </c>
      <c r="I19" s="52"/>
      <c r="J19" s="45">
        <v>16</v>
      </c>
      <c r="K19" s="43">
        <v>17</v>
      </c>
      <c r="L19" s="43">
        <v>18</v>
      </c>
      <c r="M19" s="43">
        <v>19</v>
      </c>
      <c r="N19" s="43">
        <v>20</v>
      </c>
      <c r="O19" s="43">
        <v>21</v>
      </c>
      <c r="P19" s="43">
        <v>22</v>
      </c>
      <c r="Q19" s="52"/>
      <c r="R19" s="45">
        <v>20</v>
      </c>
      <c r="S19" s="74">
        <v>21</v>
      </c>
      <c r="T19" s="74">
        <v>22</v>
      </c>
      <c r="U19" s="74">
        <v>23</v>
      </c>
      <c r="V19" s="74">
        <v>24</v>
      </c>
      <c r="W19" s="74">
        <v>25</v>
      </c>
      <c r="X19" s="74">
        <v>26</v>
      </c>
    </row>
    <row r="20" spans="2:24" ht="12" customHeight="1" x14ac:dyDescent="0.2">
      <c r="B20" s="45">
        <v>25</v>
      </c>
      <c r="C20" s="43">
        <v>26</v>
      </c>
      <c r="D20" s="43">
        <v>27</v>
      </c>
      <c r="E20" s="43">
        <v>28</v>
      </c>
      <c r="F20" s="43">
        <v>29</v>
      </c>
      <c r="G20" s="43">
        <v>30</v>
      </c>
      <c r="H20" s="43"/>
      <c r="I20" s="52"/>
      <c r="J20" s="75">
        <v>23</v>
      </c>
      <c r="K20" s="68">
        <v>24</v>
      </c>
      <c r="L20" s="68">
        <v>25</v>
      </c>
      <c r="M20" s="68">
        <v>26</v>
      </c>
      <c r="N20" s="68">
        <v>27</v>
      </c>
      <c r="O20" s="68">
        <v>28</v>
      </c>
      <c r="P20" s="68">
        <v>29</v>
      </c>
      <c r="Q20" s="52"/>
      <c r="R20" s="45">
        <v>27</v>
      </c>
      <c r="S20" s="74">
        <v>28</v>
      </c>
      <c r="T20" s="74">
        <v>29</v>
      </c>
      <c r="U20" s="74">
        <v>30</v>
      </c>
      <c r="V20" s="74"/>
      <c r="W20" s="74"/>
      <c r="X20" s="74"/>
    </row>
    <row r="21" spans="2:24" ht="12" customHeight="1" x14ac:dyDescent="0.2">
      <c r="B21" s="58" t="s">
        <v>100</v>
      </c>
      <c r="C21" s="82"/>
      <c r="D21" s="82"/>
      <c r="E21" s="82"/>
      <c r="F21" s="82"/>
      <c r="G21" s="82"/>
      <c r="H21" s="82"/>
      <c r="I21" s="52"/>
      <c r="J21" s="78">
        <v>30</v>
      </c>
      <c r="K21" s="77">
        <v>31</v>
      </c>
      <c r="L21" s="76"/>
      <c r="M21" s="76"/>
      <c r="N21" s="76"/>
      <c r="O21" s="76"/>
      <c r="P21" s="76"/>
      <c r="Q21" s="52"/>
      <c r="R21" s="58" t="s">
        <v>89</v>
      </c>
      <c r="S21" s="85"/>
      <c r="T21" s="85"/>
      <c r="U21" s="85"/>
      <c r="V21" s="85"/>
      <c r="W21" s="85"/>
      <c r="X21" s="85"/>
    </row>
    <row r="22" spans="2:24" ht="12" customHeight="1" x14ac:dyDescent="0.2">
      <c r="B22" s="87" t="s">
        <v>88</v>
      </c>
      <c r="C22" s="82"/>
      <c r="D22" s="82"/>
      <c r="E22" s="82"/>
      <c r="F22" s="82"/>
      <c r="G22" s="82"/>
      <c r="H22" s="82"/>
      <c r="I22" s="52"/>
      <c r="J22" s="58" t="s">
        <v>87</v>
      </c>
      <c r="K22" s="83"/>
      <c r="L22" s="84"/>
      <c r="M22" s="84"/>
      <c r="N22" s="84"/>
      <c r="O22" s="84"/>
      <c r="P22" s="84"/>
      <c r="Q22" s="52"/>
      <c r="R22" s="58"/>
      <c r="S22" s="85"/>
      <c r="T22" s="85"/>
      <c r="U22" s="85"/>
      <c r="V22" s="85"/>
      <c r="W22" s="85"/>
      <c r="X22" s="85"/>
    </row>
    <row r="23" spans="2:24" ht="10.5" customHeight="1" x14ac:dyDescent="0.2">
      <c r="B23" s="86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66"/>
      <c r="S23" s="52"/>
      <c r="T23" s="52"/>
      <c r="U23" s="52"/>
      <c r="V23" s="52"/>
      <c r="W23" s="52"/>
      <c r="X23" s="52"/>
    </row>
    <row r="24" spans="2:24" ht="12" customHeight="1" x14ac:dyDescent="0.2">
      <c r="B24" s="158" t="s">
        <v>81</v>
      </c>
      <c r="C24" s="159"/>
      <c r="D24" s="159"/>
      <c r="E24" s="159"/>
      <c r="F24" s="159"/>
      <c r="G24" s="159"/>
      <c r="H24" s="160"/>
      <c r="I24" s="52"/>
      <c r="J24" s="158" t="s">
        <v>82</v>
      </c>
      <c r="K24" s="159"/>
      <c r="L24" s="159"/>
      <c r="M24" s="159"/>
      <c r="N24" s="159"/>
      <c r="O24" s="159"/>
      <c r="P24" s="160"/>
      <c r="Q24" s="52"/>
      <c r="R24" s="158" t="s">
        <v>83</v>
      </c>
      <c r="S24" s="159"/>
      <c r="T24" s="159"/>
      <c r="U24" s="159"/>
      <c r="V24" s="159"/>
      <c r="W24" s="159"/>
      <c r="X24" s="160"/>
    </row>
    <row r="25" spans="2:24" ht="12" customHeight="1" x14ac:dyDescent="0.2">
      <c r="B25" s="53" t="s">
        <v>0</v>
      </c>
      <c r="C25" s="54" t="s">
        <v>1</v>
      </c>
      <c r="D25" s="54" t="s">
        <v>2</v>
      </c>
      <c r="E25" s="54" t="s">
        <v>3</v>
      </c>
      <c r="F25" s="54" t="s">
        <v>3</v>
      </c>
      <c r="G25" s="54" t="s">
        <v>1</v>
      </c>
      <c r="H25" s="55" t="s">
        <v>1</v>
      </c>
      <c r="I25" s="52"/>
      <c r="J25" s="53" t="s">
        <v>0</v>
      </c>
      <c r="K25" s="54" t="s">
        <v>1</v>
      </c>
      <c r="L25" s="54" t="s">
        <v>2</v>
      </c>
      <c r="M25" s="54" t="s">
        <v>3</v>
      </c>
      <c r="N25" s="54" t="s">
        <v>3</v>
      </c>
      <c r="O25" s="54" t="s">
        <v>1</v>
      </c>
      <c r="P25" s="55" t="s">
        <v>1</v>
      </c>
      <c r="Q25" s="52"/>
      <c r="R25" s="53" t="s">
        <v>0</v>
      </c>
      <c r="S25" s="54" t="s">
        <v>1</v>
      </c>
      <c r="T25" s="54" t="s">
        <v>2</v>
      </c>
      <c r="U25" s="54" t="s">
        <v>3</v>
      </c>
      <c r="V25" s="54" t="s">
        <v>3</v>
      </c>
      <c r="W25" s="54" t="s">
        <v>1</v>
      </c>
      <c r="X25" s="55" t="s">
        <v>1</v>
      </c>
    </row>
    <row r="26" spans="2:24" ht="12" customHeight="1" x14ac:dyDescent="0.2">
      <c r="B26" s="43"/>
      <c r="C26" s="43"/>
      <c r="D26" s="43"/>
      <c r="E26" s="43"/>
      <c r="F26" s="43">
        <v>1</v>
      </c>
      <c r="G26" s="43">
        <v>2</v>
      </c>
      <c r="H26" s="43">
        <v>3</v>
      </c>
      <c r="I26" s="52"/>
      <c r="J26" s="88">
        <v>1</v>
      </c>
      <c r="K26" s="88">
        <v>2</v>
      </c>
      <c r="L26" s="88">
        <v>3</v>
      </c>
      <c r="M26" s="88">
        <v>4</v>
      </c>
      <c r="N26" s="88">
        <v>5</v>
      </c>
      <c r="O26" s="88">
        <v>6</v>
      </c>
      <c r="P26" s="88">
        <v>7</v>
      </c>
      <c r="Q26" s="52"/>
      <c r="R26" s="43"/>
      <c r="S26" s="43"/>
      <c r="T26" s="43"/>
      <c r="U26" s="46">
        <v>1</v>
      </c>
      <c r="V26" s="46">
        <v>2</v>
      </c>
      <c r="W26" s="46">
        <v>3</v>
      </c>
      <c r="X26" s="46">
        <v>4</v>
      </c>
    </row>
    <row r="27" spans="2:24" ht="12" customHeight="1" x14ac:dyDescent="0.2">
      <c r="B27" s="75">
        <v>4</v>
      </c>
      <c r="C27" s="68">
        <v>5</v>
      </c>
      <c r="D27" s="68">
        <v>6</v>
      </c>
      <c r="E27" s="68">
        <v>7</v>
      </c>
      <c r="F27" s="43">
        <v>8</v>
      </c>
      <c r="G27" s="43">
        <v>9</v>
      </c>
      <c r="H27" s="43">
        <v>10</v>
      </c>
      <c r="I27" s="52"/>
      <c r="J27" s="88">
        <v>8</v>
      </c>
      <c r="K27" s="69">
        <v>9</v>
      </c>
      <c r="L27" s="46">
        <v>10</v>
      </c>
      <c r="M27" s="46">
        <v>11</v>
      </c>
      <c r="N27" s="46">
        <v>12</v>
      </c>
      <c r="O27" s="46">
        <v>13</v>
      </c>
      <c r="P27" s="46">
        <v>14</v>
      </c>
      <c r="Q27" s="66"/>
      <c r="R27" s="67">
        <v>5</v>
      </c>
      <c r="S27" s="46">
        <v>6</v>
      </c>
      <c r="T27" s="105">
        <v>7</v>
      </c>
      <c r="U27" s="46">
        <v>8</v>
      </c>
      <c r="V27" s="46">
        <v>9</v>
      </c>
      <c r="W27" s="46">
        <v>10</v>
      </c>
      <c r="X27" s="46">
        <v>11</v>
      </c>
    </row>
    <row r="28" spans="2:24" ht="12" customHeight="1" x14ac:dyDescent="0.2">
      <c r="B28" s="78">
        <v>11</v>
      </c>
      <c r="C28" s="94">
        <v>12</v>
      </c>
      <c r="D28" s="94">
        <v>13</v>
      </c>
      <c r="E28" s="94">
        <v>14</v>
      </c>
      <c r="F28" s="70">
        <v>15</v>
      </c>
      <c r="G28" s="104">
        <v>16</v>
      </c>
      <c r="H28" s="43">
        <v>17</v>
      </c>
      <c r="I28" s="52"/>
      <c r="J28" s="105">
        <v>15</v>
      </c>
      <c r="K28" s="46">
        <v>16</v>
      </c>
      <c r="L28" s="46">
        <v>17</v>
      </c>
      <c r="M28" s="46">
        <v>18</v>
      </c>
      <c r="N28" s="46">
        <v>19</v>
      </c>
      <c r="O28" s="46">
        <v>20</v>
      </c>
      <c r="P28" s="46">
        <v>21</v>
      </c>
      <c r="Q28" s="66"/>
      <c r="R28" s="67">
        <v>12</v>
      </c>
      <c r="S28" s="46">
        <v>13</v>
      </c>
      <c r="T28" s="46">
        <v>14</v>
      </c>
      <c r="U28" s="46">
        <v>15</v>
      </c>
      <c r="V28" s="46">
        <v>16</v>
      </c>
      <c r="W28" s="46">
        <v>17</v>
      </c>
      <c r="X28" s="46">
        <v>18</v>
      </c>
    </row>
    <row r="29" spans="2:24" ht="12" customHeight="1" x14ac:dyDescent="0.2">
      <c r="B29" s="78">
        <v>18</v>
      </c>
      <c r="C29" s="94">
        <v>19</v>
      </c>
      <c r="D29" s="94">
        <v>20</v>
      </c>
      <c r="E29" s="94">
        <v>21</v>
      </c>
      <c r="F29" s="70">
        <v>22</v>
      </c>
      <c r="G29" s="69">
        <v>23</v>
      </c>
      <c r="H29" s="43">
        <v>24</v>
      </c>
      <c r="I29" s="52"/>
      <c r="J29" s="67">
        <v>22</v>
      </c>
      <c r="K29" s="46">
        <v>23</v>
      </c>
      <c r="L29" s="46">
        <v>24</v>
      </c>
      <c r="M29" s="46">
        <v>25</v>
      </c>
      <c r="N29" s="46">
        <v>26</v>
      </c>
      <c r="O29" s="46">
        <v>27</v>
      </c>
      <c r="P29" s="46">
        <v>28</v>
      </c>
      <c r="Q29" s="66"/>
      <c r="R29" s="89">
        <v>19</v>
      </c>
      <c r="S29" s="46">
        <v>20</v>
      </c>
      <c r="T29" s="46">
        <v>21</v>
      </c>
      <c r="U29" s="46">
        <v>22</v>
      </c>
      <c r="V29" s="46">
        <v>23</v>
      </c>
      <c r="W29" s="46">
        <v>24</v>
      </c>
      <c r="X29" s="46">
        <v>25</v>
      </c>
    </row>
    <row r="30" spans="2:24" ht="12" customHeight="1" x14ac:dyDescent="0.2">
      <c r="B30" s="78">
        <v>25</v>
      </c>
      <c r="C30" s="95">
        <v>26</v>
      </c>
      <c r="D30" s="95">
        <v>27</v>
      </c>
      <c r="E30" s="95">
        <v>28</v>
      </c>
      <c r="F30" s="96">
        <v>29</v>
      </c>
      <c r="G30" s="88">
        <v>30</v>
      </c>
      <c r="H30" s="88">
        <v>31</v>
      </c>
      <c r="I30" s="52"/>
      <c r="J30" s="67">
        <v>29</v>
      </c>
      <c r="K30" s="46">
        <v>30</v>
      </c>
      <c r="L30" s="46">
        <v>31</v>
      </c>
      <c r="M30" s="46"/>
      <c r="N30" s="46"/>
      <c r="O30" s="46"/>
      <c r="P30" s="46"/>
      <c r="Q30" s="66"/>
      <c r="R30" s="91">
        <v>26</v>
      </c>
      <c r="S30" s="90">
        <v>27</v>
      </c>
      <c r="T30" s="46">
        <v>28</v>
      </c>
      <c r="U30" s="46">
        <v>29</v>
      </c>
      <c r="V30" s="46">
        <v>30</v>
      </c>
      <c r="W30" s="46"/>
      <c r="X30" s="46"/>
    </row>
    <row r="31" spans="2:24" ht="10.5" customHeight="1" x14ac:dyDescent="0.2">
      <c r="B31" s="93" t="s">
        <v>104</v>
      </c>
      <c r="C31" s="92"/>
      <c r="D31" s="92"/>
      <c r="E31" s="92"/>
      <c r="F31" s="92"/>
      <c r="G31" s="92"/>
      <c r="H31" s="81"/>
      <c r="I31" s="62"/>
      <c r="J31" s="58" t="s">
        <v>102</v>
      </c>
      <c r="K31" s="71"/>
      <c r="L31" s="71"/>
      <c r="M31" s="71"/>
      <c r="N31" s="71"/>
      <c r="O31" s="71"/>
      <c r="P31" s="71"/>
      <c r="Q31" s="62"/>
      <c r="R31" s="87" t="s">
        <v>67</v>
      </c>
      <c r="S31" s="56"/>
      <c r="T31" s="56"/>
      <c r="U31" s="56"/>
      <c r="V31" s="56"/>
      <c r="W31" s="56"/>
      <c r="X31" s="56"/>
    </row>
    <row r="32" spans="2:24" ht="10.5" customHeight="1" x14ac:dyDescent="0.2">
      <c r="B32" s="93" t="s">
        <v>103</v>
      </c>
      <c r="I32" s="62"/>
      <c r="J32" s="58" t="s">
        <v>66</v>
      </c>
      <c r="K32" s="60"/>
      <c r="L32" s="60"/>
      <c r="M32" s="60"/>
      <c r="N32" s="60"/>
      <c r="O32" s="60"/>
      <c r="P32" s="60"/>
      <c r="Q32" s="62"/>
      <c r="R32" s="87"/>
      <c r="S32" s="65"/>
      <c r="T32" s="65"/>
      <c r="U32" s="65"/>
      <c r="V32" s="65"/>
      <c r="W32" s="65"/>
      <c r="X32" s="65"/>
    </row>
    <row r="33" spans="2:24" ht="10.5" customHeight="1" x14ac:dyDescent="0.2">
      <c r="B33" s="93" t="s">
        <v>90</v>
      </c>
      <c r="I33" s="62"/>
      <c r="J33" s="58"/>
      <c r="K33" s="62"/>
      <c r="L33" s="58"/>
      <c r="M33" s="58"/>
      <c r="N33" s="58"/>
      <c r="O33" s="58"/>
      <c r="P33" s="58"/>
      <c r="Q33" s="62"/>
      <c r="R33" s="62"/>
      <c r="S33" s="62"/>
      <c r="T33" s="62"/>
      <c r="U33" s="62"/>
      <c r="V33" s="62"/>
      <c r="W33" s="62"/>
      <c r="X33" s="62"/>
    </row>
    <row r="34" spans="2:24" ht="7.5" customHeight="1" x14ac:dyDescent="0.2">
      <c r="B34" s="62"/>
      <c r="C34" s="62"/>
      <c r="D34" s="62"/>
      <c r="E34" s="62"/>
      <c r="F34" s="62"/>
      <c r="G34" s="62"/>
      <c r="H34" s="62"/>
      <c r="I34" s="57"/>
      <c r="J34" s="58"/>
      <c r="K34" s="62"/>
      <c r="L34" s="62"/>
      <c r="M34" s="62"/>
      <c r="N34" s="62"/>
      <c r="O34" s="62"/>
      <c r="P34" s="62"/>
      <c r="Q34" s="57"/>
      <c r="R34" s="64"/>
      <c r="S34" s="64"/>
      <c r="T34" s="64"/>
      <c r="U34" s="64"/>
      <c r="V34" s="64"/>
      <c r="W34" s="64"/>
      <c r="X34" s="64"/>
    </row>
    <row r="35" spans="2:24" ht="12" customHeight="1" x14ac:dyDescent="0.2">
      <c r="B35" s="158" t="s">
        <v>84</v>
      </c>
      <c r="C35" s="159"/>
      <c r="D35" s="159"/>
      <c r="E35" s="159"/>
      <c r="F35" s="159"/>
      <c r="G35" s="159"/>
      <c r="H35" s="160"/>
      <c r="I35" s="52"/>
      <c r="J35" s="158" t="s">
        <v>85</v>
      </c>
      <c r="K35" s="159"/>
      <c r="L35" s="159"/>
      <c r="M35" s="159"/>
      <c r="N35" s="159"/>
      <c r="O35" s="159"/>
      <c r="P35" s="160"/>
      <c r="Q35" s="52"/>
      <c r="R35" s="158" t="s">
        <v>86</v>
      </c>
      <c r="S35" s="159"/>
      <c r="T35" s="159"/>
      <c r="U35" s="159"/>
      <c r="V35" s="159"/>
      <c r="W35" s="159"/>
      <c r="X35" s="160"/>
    </row>
    <row r="36" spans="2:24" ht="12" customHeight="1" x14ac:dyDescent="0.2">
      <c r="B36" s="53" t="s">
        <v>0</v>
      </c>
      <c r="C36" s="54" t="s">
        <v>1</v>
      </c>
      <c r="D36" s="54" t="s">
        <v>2</v>
      </c>
      <c r="E36" s="54" t="s">
        <v>3</v>
      </c>
      <c r="F36" s="54" t="s">
        <v>3</v>
      </c>
      <c r="G36" s="54" t="s">
        <v>1</v>
      </c>
      <c r="H36" s="55" t="s">
        <v>1</v>
      </c>
      <c r="I36" s="52"/>
      <c r="J36" s="53" t="s">
        <v>0</v>
      </c>
      <c r="K36" s="54" t="s">
        <v>1</v>
      </c>
      <c r="L36" s="54" t="s">
        <v>2</v>
      </c>
      <c r="M36" s="54" t="s">
        <v>3</v>
      </c>
      <c r="N36" s="54" t="s">
        <v>3</v>
      </c>
      <c r="O36" s="54" t="s">
        <v>1</v>
      </c>
      <c r="P36" s="55" t="s">
        <v>1</v>
      </c>
      <c r="Q36" s="52"/>
      <c r="R36" s="53" t="s">
        <v>0</v>
      </c>
      <c r="S36" s="54" t="s">
        <v>1</v>
      </c>
      <c r="T36" s="54" t="s">
        <v>2</v>
      </c>
      <c r="U36" s="54" t="s">
        <v>3</v>
      </c>
      <c r="V36" s="54" t="s">
        <v>3</v>
      </c>
      <c r="W36" s="54" t="s">
        <v>1</v>
      </c>
      <c r="X36" s="55" t="s">
        <v>1</v>
      </c>
    </row>
    <row r="37" spans="2:24" ht="12" customHeight="1" x14ac:dyDescent="0.2">
      <c r="B37" s="43"/>
      <c r="C37" s="43"/>
      <c r="D37" s="43"/>
      <c r="E37" s="43"/>
      <c r="F37" s="43"/>
      <c r="G37" s="43">
        <v>1</v>
      </c>
      <c r="H37" s="46">
        <v>2</v>
      </c>
      <c r="I37" s="52"/>
      <c r="J37" s="45"/>
      <c r="K37" s="88">
        <v>1</v>
      </c>
      <c r="L37" s="105">
        <v>2</v>
      </c>
      <c r="M37" s="46">
        <v>3</v>
      </c>
      <c r="N37" s="46">
        <v>4</v>
      </c>
      <c r="O37" s="46">
        <v>5</v>
      </c>
      <c r="P37" s="46">
        <v>6</v>
      </c>
      <c r="Q37" s="66"/>
      <c r="R37" s="43"/>
      <c r="S37" s="43"/>
      <c r="T37" s="43"/>
      <c r="U37" s="46">
        <v>1</v>
      </c>
      <c r="V37" s="46">
        <v>2</v>
      </c>
      <c r="W37" s="46">
        <v>3</v>
      </c>
      <c r="X37" s="46">
        <v>4</v>
      </c>
    </row>
    <row r="38" spans="2:24" ht="12" customHeight="1" x14ac:dyDescent="0.2">
      <c r="B38" s="67">
        <v>3</v>
      </c>
      <c r="C38" s="46">
        <v>4</v>
      </c>
      <c r="D38" s="46">
        <v>5</v>
      </c>
      <c r="E38" s="46">
        <v>6</v>
      </c>
      <c r="F38" s="46">
        <v>7</v>
      </c>
      <c r="G38" s="46">
        <v>8</v>
      </c>
      <c r="H38" s="46">
        <v>9</v>
      </c>
      <c r="I38" s="66"/>
      <c r="J38" s="67">
        <v>7</v>
      </c>
      <c r="K38" s="46">
        <v>8</v>
      </c>
      <c r="L38" s="46">
        <v>9</v>
      </c>
      <c r="M38" s="46">
        <v>10</v>
      </c>
      <c r="N38" s="46">
        <v>11</v>
      </c>
      <c r="O38" s="46">
        <v>12</v>
      </c>
      <c r="P38" s="46">
        <v>13</v>
      </c>
      <c r="Q38" s="66"/>
      <c r="R38" s="67">
        <v>5</v>
      </c>
      <c r="S38" s="46">
        <v>6</v>
      </c>
      <c r="T38" s="46">
        <v>7</v>
      </c>
      <c r="U38" s="46">
        <v>8</v>
      </c>
      <c r="V38" s="46">
        <v>9</v>
      </c>
      <c r="W38" s="46">
        <v>10</v>
      </c>
      <c r="X38" s="46">
        <v>11</v>
      </c>
    </row>
    <row r="39" spans="2:24" ht="12" customHeight="1" x14ac:dyDescent="0.2">
      <c r="B39" s="67">
        <v>10</v>
      </c>
      <c r="C39" s="46">
        <v>11</v>
      </c>
      <c r="D39" s="105">
        <v>12</v>
      </c>
      <c r="E39" s="46">
        <v>13</v>
      </c>
      <c r="F39" s="46">
        <v>14</v>
      </c>
      <c r="G39" s="46">
        <v>15</v>
      </c>
      <c r="H39" s="46">
        <v>16</v>
      </c>
      <c r="I39" s="66"/>
      <c r="J39" s="67">
        <v>14</v>
      </c>
      <c r="K39" s="105">
        <v>15</v>
      </c>
      <c r="L39" s="46">
        <v>16</v>
      </c>
      <c r="M39" s="46">
        <v>17</v>
      </c>
      <c r="N39" s="46">
        <v>18</v>
      </c>
      <c r="O39" s="46">
        <v>19</v>
      </c>
      <c r="P39" s="46">
        <v>20</v>
      </c>
      <c r="Q39" s="66"/>
      <c r="R39" s="67">
        <v>12</v>
      </c>
      <c r="S39" s="46">
        <v>13</v>
      </c>
      <c r="T39" s="46">
        <v>14</v>
      </c>
      <c r="U39" s="46">
        <v>15</v>
      </c>
      <c r="V39" s="46">
        <v>16</v>
      </c>
      <c r="W39" s="69">
        <v>17</v>
      </c>
      <c r="X39" s="46">
        <v>18</v>
      </c>
    </row>
    <row r="40" spans="2:24" ht="12" customHeight="1" x14ac:dyDescent="0.2">
      <c r="B40" s="67">
        <v>17</v>
      </c>
      <c r="C40" s="46">
        <v>18</v>
      </c>
      <c r="D40" s="46">
        <v>19</v>
      </c>
      <c r="E40" s="46">
        <v>20</v>
      </c>
      <c r="F40" s="46">
        <v>21</v>
      </c>
      <c r="G40" s="46">
        <v>22</v>
      </c>
      <c r="H40" s="46">
        <v>23</v>
      </c>
      <c r="I40" s="66"/>
      <c r="J40" s="67">
        <v>21</v>
      </c>
      <c r="K40" s="46">
        <v>22</v>
      </c>
      <c r="L40" s="46">
        <v>23</v>
      </c>
      <c r="M40" s="46">
        <v>24</v>
      </c>
      <c r="N40" s="46">
        <v>25</v>
      </c>
      <c r="O40" s="46">
        <v>26</v>
      </c>
      <c r="P40" s="46">
        <v>27</v>
      </c>
      <c r="Q40" s="66"/>
      <c r="R40" s="67">
        <v>19</v>
      </c>
      <c r="S40" s="88">
        <v>20</v>
      </c>
      <c r="T40" s="88">
        <v>21</v>
      </c>
      <c r="U40" s="88">
        <v>22</v>
      </c>
      <c r="V40" s="88">
        <v>23</v>
      </c>
      <c r="W40" s="88">
        <v>24</v>
      </c>
      <c r="X40" s="105">
        <v>25</v>
      </c>
    </row>
    <row r="41" spans="2:24" ht="12" customHeight="1" x14ac:dyDescent="0.2">
      <c r="B41" s="67" t="s">
        <v>65</v>
      </c>
      <c r="C41" s="46">
        <v>25</v>
      </c>
      <c r="D41" s="46">
        <v>26</v>
      </c>
      <c r="E41" s="46">
        <v>27</v>
      </c>
      <c r="F41" s="46">
        <v>28</v>
      </c>
      <c r="G41" s="46">
        <v>29</v>
      </c>
      <c r="H41" s="46">
        <v>30</v>
      </c>
      <c r="I41" s="66"/>
      <c r="J41" s="67">
        <v>28</v>
      </c>
      <c r="K41" s="46">
        <v>29</v>
      </c>
      <c r="L41" s="46">
        <v>30</v>
      </c>
      <c r="M41" s="46"/>
      <c r="N41" s="46"/>
      <c r="O41" s="46"/>
      <c r="P41" s="46"/>
      <c r="Q41" s="52"/>
      <c r="R41" s="80">
        <v>26</v>
      </c>
      <c r="S41" s="88">
        <v>27</v>
      </c>
      <c r="T41" s="88">
        <v>28</v>
      </c>
      <c r="U41" s="88">
        <v>29</v>
      </c>
      <c r="V41" s="88">
        <v>30</v>
      </c>
      <c r="W41" s="88">
        <v>31</v>
      </c>
      <c r="X41" s="46"/>
    </row>
    <row r="42" spans="2:24" ht="10.5" customHeight="1" x14ac:dyDescent="0.2">
      <c r="B42" s="58" t="s">
        <v>68</v>
      </c>
      <c r="C42" s="72"/>
      <c r="D42" s="72"/>
      <c r="E42" s="72"/>
      <c r="F42" s="72"/>
      <c r="G42" s="72"/>
      <c r="H42" s="72"/>
      <c r="I42" s="57"/>
      <c r="J42" s="58" t="s">
        <v>105</v>
      </c>
      <c r="K42" s="56"/>
      <c r="L42" s="56"/>
      <c r="M42" s="56"/>
      <c r="N42" s="56"/>
      <c r="O42" s="56"/>
      <c r="P42" s="56"/>
      <c r="Q42" s="57"/>
      <c r="R42" s="62" t="s">
        <v>101</v>
      </c>
      <c r="S42" s="62"/>
      <c r="T42" s="62"/>
      <c r="U42" s="62"/>
      <c r="V42" s="62"/>
      <c r="W42" s="62"/>
      <c r="X42" s="71"/>
    </row>
    <row r="43" spans="2:24" ht="10.5" customHeight="1" x14ac:dyDescent="0.2">
      <c r="B43" s="58"/>
      <c r="C43" s="62"/>
      <c r="D43" s="65"/>
      <c r="E43" s="65"/>
      <c r="F43" s="65"/>
      <c r="G43" s="65"/>
      <c r="H43" s="65"/>
      <c r="I43" s="57"/>
      <c r="J43" s="58" t="s">
        <v>69</v>
      </c>
      <c r="K43" s="71"/>
      <c r="L43" s="71"/>
      <c r="M43" s="71"/>
      <c r="N43" s="71"/>
      <c r="O43" s="71"/>
      <c r="P43" s="71"/>
      <c r="Q43" s="57"/>
      <c r="R43" s="62" t="s">
        <v>91</v>
      </c>
      <c r="S43" s="73"/>
      <c r="T43" s="73"/>
      <c r="U43" s="73"/>
      <c r="V43" s="73"/>
      <c r="W43" s="73"/>
      <c r="X43" s="61"/>
    </row>
    <row r="44" spans="2:24" ht="10.5" customHeight="1" x14ac:dyDescent="0.2">
      <c r="B44" s="62"/>
      <c r="C44" s="62"/>
      <c r="D44" s="62"/>
      <c r="E44" s="62"/>
      <c r="F44" s="62"/>
      <c r="G44" s="62"/>
      <c r="H44" s="62"/>
      <c r="I44" s="62"/>
      <c r="J44" s="62" t="s">
        <v>70</v>
      </c>
      <c r="K44" s="62"/>
      <c r="L44" s="62"/>
      <c r="M44" s="62"/>
      <c r="N44" s="62"/>
      <c r="O44" s="62"/>
      <c r="P44" s="62"/>
      <c r="Q44" s="62"/>
      <c r="R44" s="62" t="s">
        <v>71</v>
      </c>
      <c r="S44" s="62"/>
      <c r="T44" s="62"/>
      <c r="U44" s="62"/>
      <c r="V44" s="62"/>
      <c r="W44" s="62"/>
      <c r="X44" s="62"/>
    </row>
    <row r="45" spans="2:24" ht="10.5" customHeight="1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58"/>
      <c r="S45" s="62"/>
      <c r="T45" s="62"/>
      <c r="U45" s="62"/>
      <c r="V45" s="62"/>
      <c r="W45" s="62"/>
      <c r="X45" s="62"/>
    </row>
    <row r="46" spans="2:24" ht="10.5" customHeight="1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58"/>
      <c r="S46" s="62"/>
      <c r="T46" s="62"/>
      <c r="U46" s="62"/>
      <c r="V46" s="62"/>
      <c r="W46" s="62"/>
      <c r="X46" s="62"/>
    </row>
    <row r="47" spans="2:24" ht="15.6" hidden="1" customHeight="1" x14ac:dyDescent="0.25">
      <c r="B47" s="97" t="s">
        <v>95</v>
      </c>
    </row>
    <row r="48" spans="2:24" ht="12.75" hidden="1" customHeight="1" x14ac:dyDescent="0.25">
      <c r="B48" s="106" t="s">
        <v>97</v>
      </c>
      <c r="C48" s="107"/>
      <c r="D48" s="108" t="s">
        <v>92</v>
      </c>
      <c r="E48" s="109"/>
      <c r="F48" s="109"/>
      <c r="G48" s="109"/>
      <c r="H48" s="107"/>
    </row>
    <row r="49" spans="2:24" ht="12.75" hidden="1" customHeight="1" x14ac:dyDescent="0.25">
      <c r="B49" s="106" t="s">
        <v>98</v>
      </c>
      <c r="C49" s="107"/>
      <c r="D49" s="108" t="s">
        <v>93</v>
      </c>
      <c r="E49" s="109"/>
      <c r="F49" s="109"/>
      <c r="G49" s="109"/>
      <c r="H49" s="107"/>
    </row>
    <row r="50" spans="2:24" ht="12.75" hidden="1" customHeight="1" x14ac:dyDescent="0.25">
      <c r="B50" s="106" t="s">
        <v>96</v>
      </c>
      <c r="C50" s="107"/>
      <c r="D50" s="108" t="s">
        <v>94</v>
      </c>
      <c r="E50" s="109"/>
      <c r="F50" s="109"/>
      <c r="G50" s="109"/>
      <c r="H50" s="107"/>
    </row>
    <row r="51" spans="2:24" ht="12.75" hidden="1" customHeight="1" x14ac:dyDescent="0.2"/>
    <row r="52" spans="2:24" ht="10.5" customHeight="1" x14ac:dyDescent="0.2">
      <c r="X52" s="62"/>
    </row>
    <row r="53" spans="2:24" ht="12.75" customHeight="1" x14ac:dyDescent="0.2"/>
    <row r="54" spans="2:24" ht="12.75" customHeight="1" x14ac:dyDescent="0.2"/>
    <row r="55" spans="2:24" ht="12.75" customHeight="1" x14ac:dyDescent="0.2"/>
    <row r="56" spans="2:24" ht="12.75" customHeight="1" x14ac:dyDescent="0.2"/>
    <row r="57" spans="2:24" ht="12.75" customHeight="1" x14ac:dyDescent="0.2"/>
    <row r="58" spans="2:24" ht="12.75" customHeight="1" x14ac:dyDescent="0.2"/>
    <row r="59" spans="2:24" ht="12.75" customHeight="1" x14ac:dyDescent="0.2"/>
    <row r="60" spans="2:24" ht="12.75" customHeight="1" x14ac:dyDescent="0.2"/>
    <row r="61" spans="2:24" ht="12.75" customHeight="1" x14ac:dyDescent="0.2"/>
    <row r="62" spans="2:24" ht="12.75" customHeight="1" x14ac:dyDescent="0.2"/>
    <row r="63" spans="2:24" ht="12.75" customHeight="1" x14ac:dyDescent="0.2"/>
    <row r="64" spans="2:2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</sheetData>
  <mergeCells count="12">
    <mergeCell ref="J4:P4"/>
    <mergeCell ref="R4:X4"/>
    <mergeCell ref="B4:H4"/>
    <mergeCell ref="J14:P14"/>
    <mergeCell ref="R14:X14"/>
    <mergeCell ref="J24:P24"/>
    <mergeCell ref="R24:X24"/>
    <mergeCell ref="J35:P35"/>
    <mergeCell ref="R35:X35"/>
    <mergeCell ref="B14:H14"/>
    <mergeCell ref="B24:H24"/>
    <mergeCell ref="B35:H35"/>
  </mergeCells>
  <printOptions horizontalCentered="1" verticalCentered="1"/>
  <pageMargins left="0.39370078740157483" right="0.39370078740157483" top="0.39370078740157483" bottom="0.39370078740157483" header="0" footer="0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EA62-5A48-401B-887F-E6A1AE8D1566}">
  <dimension ref="B1:X73"/>
  <sheetViews>
    <sheetView tabSelected="1" topLeftCell="A22" zoomScale="130" zoomScaleNormal="130" workbookViewId="0">
      <selection activeCell="Z12" sqref="Z12"/>
    </sheetView>
  </sheetViews>
  <sheetFormatPr defaultRowHeight="12.75" x14ac:dyDescent="0.2"/>
  <cols>
    <col min="1" max="1" width="2.28515625" customWidth="1"/>
    <col min="2" max="24" width="6.7109375" customWidth="1"/>
  </cols>
  <sheetData>
    <row r="1" spans="2:24" ht="22.5" x14ac:dyDescent="0.2">
      <c r="B1" s="47" t="s">
        <v>107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48"/>
      <c r="U1" s="48"/>
      <c r="V1" s="48"/>
      <c r="W1" s="48"/>
      <c r="X1" s="50"/>
    </row>
    <row r="2" spans="2:24" ht="22.5" x14ac:dyDescent="0.2">
      <c r="B2" s="114" t="s">
        <v>153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6"/>
      <c r="T2" s="115"/>
      <c r="U2" s="115"/>
      <c r="V2" s="115"/>
      <c r="W2" s="115"/>
      <c r="X2" s="117"/>
    </row>
    <row r="3" spans="2:24" x14ac:dyDescent="0.2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2:24" ht="12" customHeight="1" x14ac:dyDescent="0.2">
      <c r="B4" s="158" t="s">
        <v>74</v>
      </c>
      <c r="C4" s="159"/>
      <c r="D4" s="159"/>
      <c r="E4" s="159"/>
      <c r="F4" s="159"/>
      <c r="G4" s="159"/>
      <c r="H4" s="160"/>
      <c r="I4" s="52"/>
      <c r="J4" s="158" t="s">
        <v>72</v>
      </c>
      <c r="K4" s="159"/>
      <c r="L4" s="159"/>
      <c r="M4" s="159"/>
      <c r="N4" s="159"/>
      <c r="O4" s="159"/>
      <c r="P4" s="160"/>
      <c r="Q4" s="52"/>
      <c r="R4" s="158" t="s">
        <v>73</v>
      </c>
      <c r="S4" s="159"/>
      <c r="T4" s="159"/>
      <c r="U4" s="159"/>
      <c r="V4" s="159"/>
      <c r="W4" s="159"/>
      <c r="X4" s="161"/>
    </row>
    <row r="5" spans="2:24" ht="12" customHeight="1" x14ac:dyDescent="0.2">
      <c r="B5" s="53" t="s">
        <v>0</v>
      </c>
      <c r="C5" s="54" t="s">
        <v>1</v>
      </c>
      <c r="D5" s="54" t="s">
        <v>2</v>
      </c>
      <c r="E5" s="54" t="s">
        <v>3</v>
      </c>
      <c r="F5" s="98" t="s">
        <v>3</v>
      </c>
      <c r="G5" s="54" t="s">
        <v>1</v>
      </c>
      <c r="H5" s="55" t="s">
        <v>1</v>
      </c>
      <c r="I5" s="52"/>
      <c r="J5" s="53" t="s">
        <v>0</v>
      </c>
      <c r="K5" s="54" t="s">
        <v>1</v>
      </c>
      <c r="L5" s="54" t="s">
        <v>2</v>
      </c>
      <c r="M5" s="54" t="s">
        <v>3</v>
      </c>
      <c r="N5" s="54" t="s">
        <v>3</v>
      </c>
      <c r="O5" s="54" t="s">
        <v>1</v>
      </c>
      <c r="P5" s="55" t="s">
        <v>1</v>
      </c>
      <c r="Q5" s="52"/>
      <c r="R5" s="53" t="s">
        <v>0</v>
      </c>
      <c r="S5" s="54" t="s">
        <v>1</v>
      </c>
      <c r="T5" s="54" t="s">
        <v>2</v>
      </c>
      <c r="U5" s="54" t="s">
        <v>3</v>
      </c>
      <c r="V5" s="54" t="s">
        <v>3</v>
      </c>
      <c r="W5" s="54" t="s">
        <v>1</v>
      </c>
      <c r="X5" s="55" t="s">
        <v>1</v>
      </c>
    </row>
    <row r="6" spans="2:24" ht="12" customHeight="1" x14ac:dyDescent="0.2">
      <c r="B6" s="79"/>
      <c r="C6" s="79"/>
      <c r="D6" s="79"/>
      <c r="E6" s="99"/>
      <c r="F6" s="100"/>
      <c r="G6" s="102">
        <v>1</v>
      </c>
      <c r="H6" s="79">
        <v>2</v>
      </c>
      <c r="I6" s="52"/>
      <c r="J6" s="79"/>
      <c r="K6" s="79">
        <v>1</v>
      </c>
      <c r="L6" s="79">
        <v>2</v>
      </c>
      <c r="M6" s="79">
        <v>3</v>
      </c>
      <c r="N6" s="79">
        <v>4</v>
      </c>
      <c r="O6" s="79">
        <v>5</v>
      </c>
      <c r="P6" s="79">
        <v>6</v>
      </c>
      <c r="Q6" s="52"/>
      <c r="R6" s="80"/>
      <c r="S6" s="79">
        <v>1</v>
      </c>
      <c r="T6" s="79">
        <v>2</v>
      </c>
      <c r="U6" s="79">
        <v>3</v>
      </c>
      <c r="V6" s="79">
        <v>4</v>
      </c>
      <c r="W6" s="79">
        <v>5</v>
      </c>
      <c r="X6" s="79">
        <v>6</v>
      </c>
    </row>
    <row r="7" spans="2:24" ht="12" customHeight="1" x14ac:dyDescent="0.2">
      <c r="B7" s="80">
        <v>3</v>
      </c>
      <c r="C7" s="79">
        <v>4</v>
      </c>
      <c r="D7" s="79">
        <v>5</v>
      </c>
      <c r="E7" s="79">
        <v>6</v>
      </c>
      <c r="F7" s="101">
        <v>7</v>
      </c>
      <c r="G7" s="79">
        <v>8</v>
      </c>
      <c r="H7" s="79">
        <v>9</v>
      </c>
      <c r="I7" s="52"/>
      <c r="J7" s="80">
        <v>7</v>
      </c>
      <c r="K7" s="79">
        <v>8</v>
      </c>
      <c r="L7" s="79">
        <v>9</v>
      </c>
      <c r="M7" s="79">
        <v>10</v>
      </c>
      <c r="N7" s="79">
        <v>11</v>
      </c>
      <c r="O7" s="79">
        <v>12</v>
      </c>
      <c r="P7" s="79">
        <v>13</v>
      </c>
      <c r="Q7" s="52"/>
      <c r="R7" s="80">
        <v>7</v>
      </c>
      <c r="S7" s="79">
        <v>8</v>
      </c>
      <c r="T7" s="79">
        <v>9</v>
      </c>
      <c r="U7" s="79">
        <v>10</v>
      </c>
      <c r="V7" s="79">
        <v>11</v>
      </c>
      <c r="W7" s="79">
        <v>12</v>
      </c>
      <c r="X7" s="79">
        <v>13</v>
      </c>
    </row>
    <row r="8" spans="2:24" ht="12" customHeight="1" x14ac:dyDescent="0.2">
      <c r="B8" s="80">
        <v>10</v>
      </c>
      <c r="C8" s="79">
        <v>11</v>
      </c>
      <c r="D8" s="79">
        <v>12</v>
      </c>
      <c r="E8" s="79">
        <v>13</v>
      </c>
      <c r="F8" s="79">
        <v>14</v>
      </c>
      <c r="G8" s="79">
        <v>15</v>
      </c>
      <c r="H8" s="79">
        <v>16</v>
      </c>
      <c r="I8" s="52"/>
      <c r="J8" s="80">
        <v>14</v>
      </c>
      <c r="K8" s="79">
        <v>15</v>
      </c>
      <c r="L8" s="103">
        <v>16</v>
      </c>
      <c r="M8" s="79">
        <v>17</v>
      </c>
      <c r="N8" s="79">
        <v>18</v>
      </c>
      <c r="O8" s="79">
        <v>19</v>
      </c>
      <c r="P8" s="79">
        <v>20</v>
      </c>
      <c r="Q8" s="52"/>
      <c r="R8" s="80">
        <v>14</v>
      </c>
      <c r="S8" s="79">
        <v>15</v>
      </c>
      <c r="T8" s="79">
        <v>16</v>
      </c>
      <c r="U8" s="79">
        <v>17</v>
      </c>
      <c r="V8" s="79">
        <v>18</v>
      </c>
      <c r="W8" s="79">
        <v>19</v>
      </c>
      <c r="X8" s="79">
        <v>20</v>
      </c>
    </row>
    <row r="9" spans="2:24" ht="12" customHeight="1" x14ac:dyDescent="0.2">
      <c r="B9" s="80">
        <v>17</v>
      </c>
      <c r="C9" s="79">
        <v>18</v>
      </c>
      <c r="D9" s="79">
        <v>19</v>
      </c>
      <c r="E9" s="79">
        <v>20</v>
      </c>
      <c r="F9" s="79">
        <v>21</v>
      </c>
      <c r="G9" s="79">
        <v>22</v>
      </c>
      <c r="H9" s="79">
        <v>23</v>
      </c>
      <c r="I9" s="52"/>
      <c r="J9" s="80">
        <v>21</v>
      </c>
      <c r="K9" s="79">
        <v>22</v>
      </c>
      <c r="L9" s="79">
        <v>23</v>
      </c>
      <c r="M9" s="79">
        <v>24</v>
      </c>
      <c r="N9" s="79">
        <v>25</v>
      </c>
      <c r="O9" s="79">
        <v>26</v>
      </c>
      <c r="P9" s="79">
        <v>27</v>
      </c>
      <c r="Q9" s="52"/>
      <c r="R9" s="80">
        <v>21</v>
      </c>
      <c r="S9" s="120">
        <v>22</v>
      </c>
      <c r="T9" s="121">
        <v>23</v>
      </c>
      <c r="U9" s="121">
        <v>24</v>
      </c>
      <c r="V9" s="121">
        <v>25</v>
      </c>
      <c r="W9" s="121">
        <v>26</v>
      </c>
      <c r="X9" s="121">
        <v>27</v>
      </c>
    </row>
    <row r="10" spans="2:24" ht="12" customHeight="1" x14ac:dyDescent="0.2">
      <c r="B10" s="80" t="s">
        <v>65</v>
      </c>
      <c r="C10" s="79">
        <v>25</v>
      </c>
      <c r="D10" s="79">
        <v>26</v>
      </c>
      <c r="E10" s="79">
        <v>27</v>
      </c>
      <c r="F10" s="79">
        <v>28</v>
      </c>
      <c r="G10" s="79">
        <v>29</v>
      </c>
      <c r="H10" s="79">
        <v>30</v>
      </c>
      <c r="I10" s="52"/>
      <c r="J10" s="80">
        <v>28</v>
      </c>
      <c r="K10" s="79"/>
      <c r="L10" s="79"/>
      <c r="M10" s="79"/>
      <c r="N10" s="79"/>
      <c r="O10" s="79"/>
      <c r="P10" s="79"/>
      <c r="Q10" s="52"/>
      <c r="R10" s="80">
        <v>28</v>
      </c>
      <c r="S10" s="123">
        <v>29</v>
      </c>
      <c r="T10" s="123">
        <v>30</v>
      </c>
      <c r="U10" s="123">
        <v>31</v>
      </c>
      <c r="V10" s="43"/>
      <c r="W10" s="43"/>
      <c r="X10" s="43"/>
    </row>
    <row r="11" spans="2:24" ht="12" customHeight="1" x14ac:dyDescent="0.2">
      <c r="B11" s="56" t="s">
        <v>76</v>
      </c>
      <c r="C11" s="56"/>
      <c r="D11" s="56"/>
      <c r="E11" s="56"/>
      <c r="F11" s="56"/>
      <c r="G11" s="56"/>
      <c r="H11" s="56"/>
      <c r="I11" s="57"/>
      <c r="J11" s="58" t="s">
        <v>75</v>
      </c>
      <c r="K11" s="59"/>
      <c r="L11" s="59"/>
      <c r="M11" s="59"/>
      <c r="N11" s="59"/>
      <c r="O11" s="59"/>
      <c r="P11" s="59"/>
      <c r="Q11" s="57"/>
      <c r="R11" s="126" t="s">
        <v>110</v>
      </c>
      <c r="S11" s="150"/>
      <c r="T11" s="150"/>
      <c r="U11" s="150"/>
      <c r="V11" s="150"/>
      <c r="W11" s="150"/>
      <c r="X11" s="151"/>
    </row>
    <row r="12" spans="2:24" ht="12" customHeight="1" x14ac:dyDescent="0.2">
      <c r="B12" s="118"/>
      <c r="C12" s="118"/>
      <c r="D12" s="118"/>
      <c r="E12" s="118"/>
      <c r="F12" s="118"/>
      <c r="G12" s="118"/>
      <c r="H12" s="118"/>
      <c r="I12" s="57"/>
      <c r="J12" s="58"/>
      <c r="K12" s="59"/>
      <c r="L12" s="59"/>
      <c r="M12" s="59"/>
      <c r="N12" s="59"/>
      <c r="O12" s="59"/>
      <c r="P12" s="59"/>
      <c r="Q12" s="57"/>
      <c r="R12" s="124" t="s">
        <v>111</v>
      </c>
      <c r="S12" s="152"/>
      <c r="T12" s="152"/>
      <c r="U12" s="152"/>
      <c r="V12" s="152"/>
      <c r="W12" s="152"/>
      <c r="X12" s="125"/>
    </row>
    <row r="13" spans="2:24" ht="12" customHeight="1" x14ac:dyDescent="0.2">
      <c r="B13" s="118"/>
      <c r="C13" s="118"/>
      <c r="D13" s="118"/>
      <c r="E13" s="118"/>
      <c r="F13" s="118"/>
      <c r="G13" s="118"/>
      <c r="H13" s="118"/>
      <c r="I13" s="57"/>
      <c r="J13" s="58"/>
      <c r="K13" s="59"/>
      <c r="L13" s="59"/>
      <c r="M13" s="59"/>
      <c r="N13" s="59"/>
      <c r="O13" s="59"/>
      <c r="P13" s="59"/>
      <c r="Q13" s="57"/>
      <c r="R13" s="128" t="s">
        <v>112</v>
      </c>
      <c r="S13" s="127"/>
      <c r="T13" s="127"/>
      <c r="U13" s="127"/>
      <c r="V13" s="127"/>
      <c r="W13" s="127"/>
      <c r="X13" s="92"/>
    </row>
    <row r="14" spans="2:24" ht="12" customHeight="1" x14ac:dyDescent="0.2">
      <c r="B14" s="118"/>
      <c r="C14" s="118"/>
      <c r="D14" s="118"/>
      <c r="E14" s="118"/>
      <c r="F14" s="118"/>
      <c r="G14" s="118"/>
      <c r="H14" s="118"/>
      <c r="I14" s="57"/>
      <c r="J14" s="58"/>
      <c r="K14" s="59"/>
      <c r="L14" s="59"/>
      <c r="M14" s="59"/>
      <c r="N14" s="59"/>
      <c r="O14" s="59"/>
      <c r="P14" s="59"/>
      <c r="Q14" s="57"/>
      <c r="R14" s="124" t="s">
        <v>132</v>
      </c>
      <c r="S14" s="152"/>
      <c r="T14" s="152"/>
      <c r="U14" s="152"/>
      <c r="V14" s="152"/>
      <c r="W14" s="152"/>
      <c r="X14" s="125"/>
    </row>
    <row r="15" spans="2:24" ht="12" customHeight="1" x14ac:dyDescent="0.2">
      <c r="B15" s="118"/>
      <c r="C15" s="118"/>
      <c r="D15" s="118"/>
      <c r="E15" s="118"/>
      <c r="F15" s="118"/>
      <c r="G15" s="118"/>
      <c r="H15" s="118"/>
      <c r="I15" s="57"/>
      <c r="J15" s="58"/>
      <c r="K15" s="59"/>
      <c r="L15" s="59"/>
      <c r="M15" s="59"/>
      <c r="N15" s="59"/>
      <c r="O15" s="59"/>
      <c r="P15" s="59"/>
      <c r="Q15" s="57"/>
      <c r="R15" s="128" t="s">
        <v>113</v>
      </c>
      <c r="S15" s="127"/>
      <c r="T15" s="127"/>
      <c r="U15" s="127"/>
      <c r="V15" s="127"/>
      <c r="W15" s="127"/>
      <c r="X15" s="92"/>
    </row>
    <row r="16" spans="2:24" ht="12" customHeight="1" x14ac:dyDescent="0.2">
      <c r="B16" s="118"/>
      <c r="C16" s="118"/>
      <c r="D16" s="118"/>
      <c r="E16" s="118"/>
      <c r="F16" s="118"/>
      <c r="G16" s="118"/>
      <c r="H16" s="118"/>
      <c r="I16" s="57"/>
      <c r="J16" s="58"/>
      <c r="K16" s="59"/>
      <c r="L16" s="59"/>
      <c r="M16" s="59"/>
      <c r="N16" s="59"/>
      <c r="O16" s="59"/>
      <c r="P16" s="59"/>
      <c r="Q16" s="57"/>
      <c r="R16" s="58" t="s">
        <v>108</v>
      </c>
      <c r="S16" s="92"/>
      <c r="T16" s="92"/>
      <c r="U16" s="92"/>
      <c r="V16" s="92"/>
      <c r="W16" s="92"/>
      <c r="X16" s="92"/>
    </row>
    <row r="17" spans="2:24" ht="12" customHeight="1" x14ac:dyDescent="0.2">
      <c r="B17" s="118"/>
      <c r="C17" s="118"/>
      <c r="D17" s="118"/>
      <c r="E17" s="118"/>
      <c r="F17" s="118"/>
      <c r="G17" s="118"/>
      <c r="H17" s="118"/>
      <c r="I17" s="57"/>
      <c r="J17" s="58"/>
      <c r="K17" s="59"/>
      <c r="L17" s="59"/>
      <c r="M17" s="59"/>
      <c r="N17" s="59"/>
      <c r="O17" s="59"/>
      <c r="P17" s="59"/>
      <c r="Q17" s="57"/>
      <c r="R17" s="58" t="s">
        <v>128</v>
      </c>
      <c r="S17" s="92"/>
      <c r="T17" s="92"/>
      <c r="U17" s="92"/>
      <c r="V17" s="92"/>
      <c r="W17" s="92"/>
      <c r="X17" s="92"/>
    </row>
    <row r="18" spans="2:24" ht="12" customHeight="1" x14ac:dyDescent="0.2">
      <c r="B18" s="118"/>
      <c r="C18" s="118"/>
      <c r="D18" s="118"/>
      <c r="E18" s="118"/>
      <c r="F18" s="118"/>
      <c r="G18" s="118"/>
      <c r="H18" s="118"/>
      <c r="I18" s="57"/>
      <c r="J18" s="58"/>
      <c r="K18" s="59"/>
      <c r="L18" s="59"/>
      <c r="M18" s="59"/>
      <c r="N18" s="59"/>
      <c r="O18" s="59"/>
      <c r="P18" s="59"/>
      <c r="Q18" s="57"/>
      <c r="R18" s="58" t="s">
        <v>134</v>
      </c>
      <c r="S18" s="92"/>
      <c r="T18" s="92"/>
      <c r="U18" s="92"/>
      <c r="V18" s="92"/>
      <c r="W18" s="92"/>
      <c r="X18" s="92"/>
    </row>
    <row r="19" spans="2:24" ht="12" customHeight="1" x14ac:dyDescent="0.2">
      <c r="B19" s="118"/>
      <c r="C19" s="118"/>
      <c r="D19" s="118"/>
      <c r="E19" s="118"/>
      <c r="F19" s="118"/>
      <c r="G19" s="118"/>
      <c r="H19" s="118"/>
      <c r="I19" s="57"/>
      <c r="J19" s="58"/>
      <c r="K19" s="59"/>
      <c r="L19" s="59"/>
      <c r="M19" s="59"/>
      <c r="N19" s="59"/>
      <c r="O19" s="59"/>
      <c r="P19" s="59"/>
      <c r="Q19" s="57"/>
      <c r="R19" s="124" t="s">
        <v>109</v>
      </c>
      <c r="S19" s="125"/>
      <c r="T19" s="125"/>
      <c r="U19" s="125"/>
      <c r="V19" s="125"/>
      <c r="W19" s="125"/>
      <c r="X19" s="125"/>
    </row>
    <row r="20" spans="2:24" ht="12" customHeight="1" x14ac:dyDescent="0.2">
      <c r="B20" s="59"/>
      <c r="C20" s="59"/>
      <c r="D20" s="59"/>
      <c r="E20" s="59"/>
      <c r="F20" s="59"/>
      <c r="G20" s="59"/>
      <c r="H20" s="59"/>
      <c r="I20" s="57"/>
      <c r="J20" s="63"/>
      <c r="K20" s="63"/>
      <c r="L20" s="63"/>
      <c r="M20" s="63"/>
      <c r="N20" s="63"/>
      <c r="O20" s="63"/>
      <c r="P20" s="63"/>
      <c r="Q20" s="57"/>
      <c r="R20" s="122" t="s">
        <v>135</v>
      </c>
      <c r="S20" s="44"/>
      <c r="T20" s="44"/>
      <c r="U20" s="44"/>
      <c r="V20" s="44"/>
      <c r="W20" s="44"/>
      <c r="X20" s="44"/>
    </row>
    <row r="21" spans="2:24" ht="12" customHeight="1" x14ac:dyDescent="0.2">
      <c r="B21" s="64"/>
      <c r="C21" s="64"/>
      <c r="D21" s="64"/>
      <c r="E21" s="64"/>
      <c r="F21" s="64"/>
      <c r="G21" s="64"/>
      <c r="H21" s="64"/>
      <c r="I21" s="57"/>
      <c r="J21" s="63"/>
      <c r="K21" s="63"/>
      <c r="L21" s="63"/>
      <c r="M21" s="63"/>
      <c r="N21" s="63"/>
      <c r="O21" s="63"/>
      <c r="P21" s="63"/>
      <c r="Q21" s="57"/>
      <c r="R21" s="122" t="s">
        <v>136</v>
      </c>
      <c r="S21" s="65"/>
      <c r="T21" s="65"/>
      <c r="U21" s="65"/>
      <c r="V21" s="65"/>
      <c r="W21" s="65"/>
      <c r="X21" s="65"/>
    </row>
    <row r="22" spans="2:24" ht="12" customHeight="1" x14ac:dyDescent="0.2">
      <c r="B22" s="158" t="s">
        <v>78</v>
      </c>
      <c r="C22" s="159"/>
      <c r="D22" s="159"/>
      <c r="E22" s="159"/>
      <c r="F22" s="159"/>
      <c r="G22" s="159"/>
      <c r="H22" s="160"/>
      <c r="I22" s="52"/>
      <c r="J22" s="158" t="s">
        <v>79</v>
      </c>
      <c r="K22" s="159"/>
      <c r="L22" s="159"/>
      <c r="M22" s="159"/>
      <c r="N22" s="159"/>
      <c r="O22" s="159"/>
      <c r="P22" s="160"/>
      <c r="Q22" s="52"/>
      <c r="R22" s="158" t="s">
        <v>80</v>
      </c>
      <c r="S22" s="159"/>
      <c r="T22" s="159"/>
      <c r="U22" s="159"/>
      <c r="V22" s="159"/>
      <c r="W22" s="159"/>
      <c r="X22" s="160"/>
    </row>
    <row r="23" spans="2:24" ht="12" customHeight="1" x14ac:dyDescent="0.2">
      <c r="B23" s="53" t="s">
        <v>0</v>
      </c>
      <c r="C23" s="54" t="s">
        <v>1</v>
      </c>
      <c r="D23" s="54" t="s">
        <v>2</v>
      </c>
      <c r="E23" s="54" t="s">
        <v>3</v>
      </c>
      <c r="F23" s="54" t="s">
        <v>3</v>
      </c>
      <c r="G23" s="54" t="s">
        <v>1</v>
      </c>
      <c r="H23" s="55" t="s">
        <v>1</v>
      </c>
      <c r="I23" s="52"/>
      <c r="J23" s="53" t="s">
        <v>0</v>
      </c>
      <c r="K23" s="54" t="s">
        <v>1</v>
      </c>
      <c r="L23" s="54" t="s">
        <v>2</v>
      </c>
      <c r="M23" s="54" t="s">
        <v>3</v>
      </c>
      <c r="N23" s="54" t="s">
        <v>3</v>
      </c>
      <c r="O23" s="54" t="s">
        <v>1</v>
      </c>
      <c r="P23" s="55" t="s">
        <v>1</v>
      </c>
      <c r="Q23" s="52"/>
      <c r="R23" s="53" t="s">
        <v>0</v>
      </c>
      <c r="S23" s="54" t="s">
        <v>1</v>
      </c>
      <c r="T23" s="54" t="s">
        <v>2</v>
      </c>
      <c r="U23" s="54" t="s">
        <v>3</v>
      </c>
      <c r="V23" s="54" t="s">
        <v>3</v>
      </c>
      <c r="W23" s="54" t="s">
        <v>1</v>
      </c>
      <c r="X23" s="55" t="s">
        <v>1</v>
      </c>
    </row>
    <row r="24" spans="2:24" ht="12" customHeight="1" x14ac:dyDescent="0.2">
      <c r="B24" s="43"/>
      <c r="C24" s="43"/>
      <c r="D24" s="43"/>
      <c r="E24" s="43"/>
      <c r="F24" s="123">
        <v>1</v>
      </c>
      <c r="G24" s="104">
        <v>2</v>
      </c>
      <c r="H24" s="79">
        <v>3</v>
      </c>
      <c r="I24" s="52"/>
      <c r="J24" s="43"/>
      <c r="K24" s="43"/>
      <c r="L24" s="43"/>
      <c r="M24" s="43"/>
      <c r="N24" s="43"/>
      <c r="O24" s="43"/>
      <c r="P24" s="105">
        <v>1</v>
      </c>
      <c r="Q24" s="52"/>
      <c r="R24" s="45"/>
      <c r="S24" s="43"/>
      <c r="T24" s="119">
        <v>1</v>
      </c>
      <c r="U24" s="119">
        <v>2</v>
      </c>
      <c r="V24" s="105">
        <v>3</v>
      </c>
      <c r="W24" s="119">
        <v>4</v>
      </c>
      <c r="X24" s="119">
        <v>5</v>
      </c>
    </row>
    <row r="25" spans="2:24" ht="12" customHeight="1" x14ac:dyDescent="0.2">
      <c r="B25" s="45">
        <v>4</v>
      </c>
      <c r="C25" s="119">
        <v>5</v>
      </c>
      <c r="D25" s="119">
        <v>6</v>
      </c>
      <c r="E25" s="119">
        <v>7</v>
      </c>
      <c r="F25" s="119">
        <v>8</v>
      </c>
      <c r="G25" s="119">
        <v>9</v>
      </c>
      <c r="H25" s="119">
        <v>10</v>
      </c>
      <c r="I25" s="52"/>
      <c r="J25" s="45">
        <v>2</v>
      </c>
      <c r="K25" s="119">
        <v>3</v>
      </c>
      <c r="L25" s="119">
        <v>4</v>
      </c>
      <c r="M25" s="119">
        <v>5</v>
      </c>
      <c r="N25" s="119">
        <v>6</v>
      </c>
      <c r="O25" s="119">
        <v>7</v>
      </c>
      <c r="P25" s="119">
        <v>8</v>
      </c>
      <c r="Q25" s="52"/>
      <c r="R25" s="45">
        <v>6</v>
      </c>
      <c r="S25" s="119">
        <v>7</v>
      </c>
      <c r="T25" s="119">
        <v>8</v>
      </c>
      <c r="U25" s="119">
        <v>9</v>
      </c>
      <c r="V25" s="119">
        <v>10</v>
      </c>
      <c r="W25" s="119">
        <v>11</v>
      </c>
      <c r="X25" s="119">
        <v>12</v>
      </c>
    </row>
    <row r="26" spans="2:24" ht="12" customHeight="1" x14ac:dyDescent="0.2">
      <c r="B26" s="45">
        <v>11</v>
      </c>
      <c r="C26" s="119">
        <v>12</v>
      </c>
      <c r="D26" s="119">
        <v>13</v>
      </c>
      <c r="E26" s="119">
        <v>14</v>
      </c>
      <c r="F26" s="119">
        <v>15</v>
      </c>
      <c r="G26" s="119">
        <v>16</v>
      </c>
      <c r="H26" s="119">
        <v>17</v>
      </c>
      <c r="I26" s="52"/>
      <c r="J26" s="45">
        <v>9</v>
      </c>
      <c r="K26" s="119">
        <v>10</v>
      </c>
      <c r="L26" s="119">
        <v>11</v>
      </c>
      <c r="M26" s="119">
        <v>12</v>
      </c>
      <c r="N26" s="119">
        <v>13</v>
      </c>
      <c r="O26" s="119">
        <v>14</v>
      </c>
      <c r="P26" s="119">
        <v>15</v>
      </c>
      <c r="Q26" s="52"/>
      <c r="R26" s="45">
        <v>13</v>
      </c>
      <c r="S26" s="123">
        <v>14</v>
      </c>
      <c r="T26" s="123">
        <v>15</v>
      </c>
      <c r="U26" s="123">
        <v>16</v>
      </c>
      <c r="V26" s="123">
        <v>17</v>
      </c>
      <c r="W26" s="123">
        <v>18</v>
      </c>
      <c r="X26" s="123">
        <v>19</v>
      </c>
    </row>
    <row r="27" spans="2:24" ht="12" customHeight="1" x14ac:dyDescent="0.2">
      <c r="B27" s="45">
        <v>18</v>
      </c>
      <c r="C27" s="119">
        <v>19</v>
      </c>
      <c r="D27" s="119">
        <v>20</v>
      </c>
      <c r="E27" s="104">
        <v>21</v>
      </c>
      <c r="F27" s="119">
        <v>22</v>
      </c>
      <c r="G27" s="119">
        <v>23</v>
      </c>
      <c r="H27" s="119">
        <v>24</v>
      </c>
      <c r="I27" s="52"/>
      <c r="J27" s="45">
        <v>16</v>
      </c>
      <c r="K27" s="119">
        <v>17</v>
      </c>
      <c r="L27" s="119">
        <v>18</v>
      </c>
      <c r="M27" s="119">
        <v>19</v>
      </c>
      <c r="N27" s="119">
        <v>20</v>
      </c>
      <c r="O27" s="119">
        <v>21</v>
      </c>
      <c r="P27" s="119">
        <v>22</v>
      </c>
      <c r="Q27" s="52"/>
      <c r="R27" s="45">
        <v>20</v>
      </c>
      <c r="S27" s="123">
        <v>21</v>
      </c>
      <c r="T27" s="123">
        <v>22</v>
      </c>
      <c r="U27" s="123">
        <v>23</v>
      </c>
      <c r="V27" s="123">
        <v>24</v>
      </c>
      <c r="W27" s="123">
        <v>25</v>
      </c>
      <c r="X27" s="123">
        <v>26</v>
      </c>
    </row>
    <row r="28" spans="2:24" ht="12" customHeight="1" x14ac:dyDescent="0.2">
      <c r="B28" s="45">
        <v>25</v>
      </c>
      <c r="C28" s="119">
        <v>26</v>
      </c>
      <c r="D28" s="119">
        <v>27</v>
      </c>
      <c r="E28" s="119">
        <v>28</v>
      </c>
      <c r="F28" s="119">
        <v>29</v>
      </c>
      <c r="G28" s="119">
        <v>30</v>
      </c>
      <c r="H28" s="43"/>
      <c r="I28" s="52"/>
      <c r="J28" s="75">
        <v>23</v>
      </c>
      <c r="K28" s="129">
        <v>24</v>
      </c>
      <c r="L28" s="129">
        <v>25</v>
      </c>
      <c r="M28" s="129">
        <v>26</v>
      </c>
      <c r="N28" s="129">
        <v>27</v>
      </c>
      <c r="O28" s="129">
        <v>28</v>
      </c>
      <c r="P28" s="129">
        <v>29</v>
      </c>
      <c r="Q28" s="52"/>
      <c r="R28" s="45">
        <v>27</v>
      </c>
      <c r="S28" s="123">
        <v>28</v>
      </c>
      <c r="T28" s="123">
        <v>29</v>
      </c>
      <c r="U28" s="123">
        <v>30</v>
      </c>
      <c r="V28" s="74"/>
      <c r="W28" s="74"/>
      <c r="X28" s="74"/>
    </row>
    <row r="29" spans="2:24" ht="12" customHeight="1" x14ac:dyDescent="0.2">
      <c r="B29" s="58" t="s">
        <v>114</v>
      </c>
      <c r="C29" s="82"/>
      <c r="D29" s="82"/>
      <c r="E29" s="82"/>
      <c r="F29" s="82"/>
      <c r="G29" s="82"/>
      <c r="H29" s="82"/>
      <c r="I29" s="52"/>
      <c r="J29" s="78">
        <v>30</v>
      </c>
      <c r="K29" s="130">
        <v>31</v>
      </c>
      <c r="L29" s="76"/>
      <c r="M29" s="76"/>
      <c r="N29" s="76"/>
      <c r="O29" s="76"/>
      <c r="P29" s="76"/>
      <c r="Q29" s="52"/>
      <c r="R29" s="58" t="s">
        <v>89</v>
      </c>
      <c r="S29" s="85"/>
      <c r="T29" s="85"/>
      <c r="U29" s="85"/>
      <c r="V29" s="85"/>
      <c r="W29" s="85"/>
      <c r="X29" s="85"/>
    </row>
    <row r="30" spans="2:24" ht="12" customHeight="1" x14ac:dyDescent="0.2">
      <c r="B30" s="58" t="s">
        <v>100</v>
      </c>
      <c r="C30" s="82"/>
      <c r="D30" s="82"/>
      <c r="E30" s="82"/>
      <c r="F30" s="82"/>
      <c r="G30" s="82"/>
      <c r="H30" s="82"/>
      <c r="I30" s="52"/>
      <c r="J30" s="58" t="s">
        <v>87</v>
      </c>
      <c r="L30" s="84"/>
      <c r="M30" s="84"/>
      <c r="N30" s="84"/>
      <c r="O30" s="84"/>
      <c r="P30" s="84"/>
      <c r="Q30" s="52"/>
      <c r="R30" s="124" t="s">
        <v>131</v>
      </c>
      <c r="S30" s="149"/>
      <c r="T30" s="149"/>
      <c r="U30" s="149"/>
      <c r="V30" s="149"/>
      <c r="W30" s="149"/>
      <c r="X30" s="149"/>
    </row>
    <row r="31" spans="2:24" ht="12" customHeight="1" x14ac:dyDescent="0.2">
      <c r="B31" s="58" t="s">
        <v>129</v>
      </c>
      <c r="C31" s="82"/>
      <c r="D31" s="82"/>
      <c r="E31" s="82"/>
      <c r="F31" s="82"/>
      <c r="G31" s="82"/>
      <c r="H31" s="82"/>
      <c r="I31" s="52"/>
      <c r="J31" s="58" t="s">
        <v>120</v>
      </c>
      <c r="L31" s="84"/>
      <c r="M31" s="84"/>
      <c r="N31" s="84"/>
      <c r="O31" s="84"/>
      <c r="P31" s="84"/>
      <c r="Q31" s="52"/>
      <c r="R31" s="58"/>
      <c r="S31" s="85"/>
      <c r="T31" s="85"/>
      <c r="U31" s="85"/>
      <c r="V31" s="85"/>
      <c r="W31" s="85"/>
      <c r="X31" s="85"/>
    </row>
    <row r="32" spans="2:24" ht="12" customHeight="1" x14ac:dyDescent="0.2">
      <c r="B32" s="58" t="s">
        <v>115</v>
      </c>
      <c r="C32" s="82"/>
      <c r="D32" s="82"/>
      <c r="E32" s="82"/>
      <c r="F32" s="82"/>
      <c r="G32" s="82"/>
      <c r="H32" s="82"/>
      <c r="I32" s="52"/>
      <c r="K32" s="83"/>
      <c r="L32" s="84"/>
      <c r="M32" s="84"/>
      <c r="N32" s="84"/>
      <c r="O32" s="84"/>
      <c r="P32" s="84"/>
      <c r="Q32" s="52"/>
      <c r="R32" s="58"/>
      <c r="S32" s="85"/>
      <c r="T32" s="85"/>
      <c r="U32" s="85"/>
      <c r="V32" s="85"/>
      <c r="W32" s="85"/>
      <c r="X32" s="85"/>
    </row>
    <row r="33" spans="2:24" ht="12" customHeight="1" x14ac:dyDescent="0.2">
      <c r="B33" s="58" t="s">
        <v>116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66"/>
      <c r="S33" s="52"/>
      <c r="T33" s="52"/>
      <c r="U33" s="52"/>
      <c r="V33" s="52"/>
      <c r="W33" s="52"/>
      <c r="X33" s="52"/>
    </row>
    <row r="34" spans="2:24" ht="12" customHeight="1" x14ac:dyDescent="0.2">
      <c r="B34" s="58" t="s">
        <v>117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66"/>
      <c r="S34" s="52"/>
      <c r="T34" s="52"/>
      <c r="U34" s="52"/>
      <c r="V34" s="52"/>
      <c r="W34" s="52"/>
      <c r="X34" s="52"/>
    </row>
    <row r="35" spans="2:24" ht="12" customHeight="1" x14ac:dyDescent="0.2">
      <c r="B35" s="58" t="s">
        <v>118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66"/>
      <c r="S35" s="52"/>
      <c r="T35" s="52"/>
      <c r="U35" s="52"/>
      <c r="V35" s="52"/>
      <c r="W35" s="52"/>
      <c r="X35" s="52"/>
    </row>
    <row r="36" spans="2:24" ht="12" customHeight="1" x14ac:dyDescent="0.2">
      <c r="B36" s="58" t="s">
        <v>119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66"/>
      <c r="S36" s="52"/>
      <c r="T36" s="52"/>
      <c r="U36" s="52"/>
      <c r="V36" s="52"/>
      <c r="W36" s="52"/>
      <c r="X36" s="52"/>
    </row>
    <row r="37" spans="2:24" ht="12" customHeight="1" x14ac:dyDescent="0.2">
      <c r="B37" s="58" t="s">
        <v>88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66"/>
      <c r="S37" s="52"/>
      <c r="T37" s="52"/>
      <c r="U37" s="52"/>
      <c r="V37" s="52"/>
      <c r="W37" s="52"/>
      <c r="X37" s="52"/>
    </row>
    <row r="38" spans="2:24" ht="12" customHeight="1" x14ac:dyDescent="0.2">
      <c r="B38" s="86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66"/>
      <c r="S38" s="52"/>
      <c r="T38" s="52"/>
      <c r="U38" s="52"/>
      <c r="V38" s="52"/>
      <c r="W38" s="52"/>
      <c r="X38" s="52"/>
    </row>
    <row r="39" spans="2:24" ht="12" customHeight="1" x14ac:dyDescent="0.2">
      <c r="B39" s="158" t="s">
        <v>81</v>
      </c>
      <c r="C39" s="159"/>
      <c r="D39" s="159"/>
      <c r="E39" s="159"/>
      <c r="F39" s="159"/>
      <c r="G39" s="159"/>
      <c r="H39" s="160"/>
      <c r="I39" s="52"/>
      <c r="J39" s="158" t="s">
        <v>82</v>
      </c>
      <c r="K39" s="159"/>
      <c r="L39" s="159"/>
      <c r="M39" s="159"/>
      <c r="N39" s="159"/>
      <c r="O39" s="159"/>
      <c r="P39" s="160"/>
      <c r="Q39" s="52"/>
      <c r="R39" s="158" t="s">
        <v>83</v>
      </c>
      <c r="S39" s="159"/>
      <c r="T39" s="159"/>
      <c r="U39" s="159"/>
      <c r="V39" s="159"/>
      <c r="W39" s="159"/>
      <c r="X39" s="160"/>
    </row>
    <row r="40" spans="2:24" ht="12" customHeight="1" x14ac:dyDescent="0.2">
      <c r="B40" s="53" t="s">
        <v>0</v>
      </c>
      <c r="C40" s="54" t="s">
        <v>1</v>
      </c>
      <c r="D40" s="54" t="s">
        <v>2</v>
      </c>
      <c r="E40" s="54" t="s">
        <v>3</v>
      </c>
      <c r="F40" s="54" t="s">
        <v>3</v>
      </c>
      <c r="G40" s="54" t="s">
        <v>1</v>
      </c>
      <c r="H40" s="55" t="s">
        <v>1</v>
      </c>
      <c r="I40" s="52"/>
      <c r="J40" s="53" t="s">
        <v>0</v>
      </c>
      <c r="K40" s="54" t="s">
        <v>1</v>
      </c>
      <c r="L40" s="54" t="s">
        <v>2</v>
      </c>
      <c r="M40" s="54" t="s">
        <v>3</v>
      </c>
      <c r="N40" s="54" t="s">
        <v>3</v>
      </c>
      <c r="O40" s="54" t="s">
        <v>1</v>
      </c>
      <c r="P40" s="55" t="s">
        <v>1</v>
      </c>
      <c r="Q40" s="52"/>
      <c r="R40" s="53" t="s">
        <v>0</v>
      </c>
      <c r="S40" s="54" t="s">
        <v>1</v>
      </c>
      <c r="T40" s="54" t="s">
        <v>2</v>
      </c>
      <c r="U40" s="54" t="s">
        <v>3</v>
      </c>
      <c r="V40" s="54" t="s">
        <v>3</v>
      </c>
      <c r="W40" s="54" t="s">
        <v>1</v>
      </c>
      <c r="X40" s="55" t="s">
        <v>1</v>
      </c>
    </row>
    <row r="41" spans="2:24" ht="12" customHeight="1" x14ac:dyDescent="0.2">
      <c r="B41" s="43"/>
      <c r="C41" s="43"/>
      <c r="D41" s="43"/>
      <c r="E41" s="43"/>
      <c r="F41" s="119">
        <v>1</v>
      </c>
      <c r="G41" s="119">
        <v>2</v>
      </c>
      <c r="H41" s="119">
        <v>3</v>
      </c>
      <c r="I41" s="52"/>
      <c r="J41" s="88">
        <v>1</v>
      </c>
      <c r="K41" s="88">
        <v>2</v>
      </c>
      <c r="L41" s="88">
        <v>3</v>
      </c>
      <c r="M41" s="88">
        <v>4</v>
      </c>
      <c r="N41" s="88">
        <v>5</v>
      </c>
      <c r="O41" s="88">
        <v>6</v>
      </c>
      <c r="P41" s="88">
        <v>7</v>
      </c>
      <c r="Q41" s="52"/>
      <c r="R41" s="43"/>
      <c r="S41" s="43"/>
      <c r="T41" s="43"/>
      <c r="U41" s="119">
        <v>1</v>
      </c>
      <c r="V41" s="119">
        <v>2</v>
      </c>
      <c r="W41" s="119">
        <v>3</v>
      </c>
      <c r="X41" s="119">
        <v>4</v>
      </c>
    </row>
    <row r="42" spans="2:24" ht="12" customHeight="1" x14ac:dyDescent="0.2">
      <c r="B42" s="75">
        <v>4</v>
      </c>
      <c r="C42" s="129">
        <v>5</v>
      </c>
      <c r="D42" s="129">
        <v>6</v>
      </c>
      <c r="E42" s="129">
        <v>7</v>
      </c>
      <c r="F42" s="119">
        <v>8</v>
      </c>
      <c r="G42" s="119">
        <v>9</v>
      </c>
      <c r="H42" s="143">
        <v>10</v>
      </c>
      <c r="I42" s="52"/>
      <c r="J42" s="88">
        <v>8</v>
      </c>
      <c r="K42" s="120">
        <v>9</v>
      </c>
      <c r="L42" s="121">
        <v>10</v>
      </c>
      <c r="M42" s="121">
        <v>11</v>
      </c>
      <c r="N42" s="121">
        <v>12</v>
      </c>
      <c r="O42" s="121">
        <v>13</v>
      </c>
      <c r="P42" s="121">
        <v>14</v>
      </c>
      <c r="Q42" s="66"/>
      <c r="R42" s="67">
        <v>5</v>
      </c>
      <c r="S42" s="119">
        <v>6</v>
      </c>
      <c r="T42" s="105">
        <v>7</v>
      </c>
      <c r="U42" s="119">
        <v>8</v>
      </c>
      <c r="V42" s="119">
        <v>9</v>
      </c>
      <c r="W42" s="119">
        <v>10</v>
      </c>
      <c r="X42" s="119">
        <v>11</v>
      </c>
    </row>
    <row r="43" spans="2:24" ht="12" customHeight="1" x14ac:dyDescent="0.2">
      <c r="B43" s="78">
        <v>11</v>
      </c>
      <c r="C43" s="134">
        <v>12</v>
      </c>
      <c r="D43" s="134">
        <v>13</v>
      </c>
      <c r="E43" s="134">
        <v>14</v>
      </c>
      <c r="F43" s="144">
        <v>15</v>
      </c>
      <c r="G43" s="105">
        <v>16</v>
      </c>
      <c r="H43" s="79">
        <v>17</v>
      </c>
      <c r="I43" s="52"/>
      <c r="J43" s="105">
        <v>15</v>
      </c>
      <c r="K43" s="119">
        <v>16</v>
      </c>
      <c r="L43" s="119">
        <v>17</v>
      </c>
      <c r="M43" s="119">
        <v>18</v>
      </c>
      <c r="N43" s="119">
        <v>19</v>
      </c>
      <c r="O43" s="119">
        <v>20</v>
      </c>
      <c r="P43" s="119">
        <v>21</v>
      </c>
      <c r="Q43" s="66"/>
      <c r="R43" s="67">
        <v>12</v>
      </c>
      <c r="S43" s="119">
        <v>13</v>
      </c>
      <c r="T43" s="119">
        <v>14</v>
      </c>
      <c r="U43" s="119">
        <v>15</v>
      </c>
      <c r="V43" s="119">
        <v>16</v>
      </c>
      <c r="W43" s="119">
        <v>17</v>
      </c>
      <c r="X43" s="119">
        <v>18</v>
      </c>
    </row>
    <row r="44" spans="2:24" ht="12" customHeight="1" x14ac:dyDescent="0.2">
      <c r="B44" s="78">
        <v>18</v>
      </c>
      <c r="C44" s="135">
        <v>19</v>
      </c>
      <c r="D44" s="135">
        <v>20</v>
      </c>
      <c r="E44" s="135">
        <v>21</v>
      </c>
      <c r="F44" s="136">
        <v>22</v>
      </c>
      <c r="G44" s="137">
        <v>23</v>
      </c>
      <c r="H44" s="95">
        <v>24</v>
      </c>
      <c r="I44" s="52"/>
      <c r="J44" s="67">
        <v>22</v>
      </c>
      <c r="K44" s="119">
        <v>23</v>
      </c>
      <c r="L44" s="119">
        <v>24</v>
      </c>
      <c r="M44" s="119">
        <v>25</v>
      </c>
      <c r="N44" s="119">
        <v>26</v>
      </c>
      <c r="O44" s="119">
        <v>27</v>
      </c>
      <c r="P44" s="119">
        <v>28</v>
      </c>
      <c r="Q44" s="66"/>
      <c r="R44" s="89">
        <v>19</v>
      </c>
      <c r="S44" s="119">
        <v>20</v>
      </c>
      <c r="T44" s="119">
        <v>21</v>
      </c>
      <c r="U44" s="119">
        <v>22</v>
      </c>
      <c r="V44" s="119">
        <v>23</v>
      </c>
      <c r="W44" s="119">
        <v>24</v>
      </c>
      <c r="X44" s="119">
        <v>25</v>
      </c>
    </row>
    <row r="45" spans="2:24" ht="12" customHeight="1" x14ac:dyDescent="0.2">
      <c r="B45" s="88">
        <v>25</v>
      </c>
      <c r="C45" s="95">
        <v>26</v>
      </c>
      <c r="D45" s="95">
        <v>27</v>
      </c>
      <c r="E45" s="95">
        <v>28</v>
      </c>
      <c r="F45" s="96">
        <v>29</v>
      </c>
      <c r="G45" s="88">
        <v>30</v>
      </c>
      <c r="H45" s="88">
        <v>31</v>
      </c>
      <c r="I45" s="52"/>
      <c r="J45" s="67">
        <v>29</v>
      </c>
      <c r="K45" s="119">
        <v>30</v>
      </c>
      <c r="L45" s="119">
        <v>31</v>
      </c>
      <c r="M45" s="46"/>
      <c r="N45" s="46"/>
      <c r="O45" s="46"/>
      <c r="P45" s="46"/>
      <c r="Q45" s="66"/>
      <c r="R45" s="91">
        <v>26</v>
      </c>
      <c r="S45" s="156">
        <v>27</v>
      </c>
      <c r="T45" s="119">
        <v>28</v>
      </c>
      <c r="U45" s="119">
        <v>29</v>
      </c>
      <c r="V45" s="119">
        <v>30</v>
      </c>
      <c r="W45" s="46"/>
      <c r="X45" s="46"/>
    </row>
    <row r="46" spans="2:24" ht="12" customHeight="1" x14ac:dyDescent="0.2">
      <c r="B46" s="138" t="s">
        <v>127</v>
      </c>
      <c r="C46" s="141"/>
      <c r="D46" s="141"/>
      <c r="E46" s="141"/>
      <c r="F46" s="141"/>
      <c r="G46" s="141"/>
      <c r="H46" s="142"/>
      <c r="I46" s="52"/>
      <c r="J46" s="58" t="s">
        <v>126</v>
      </c>
      <c r="K46" s="131"/>
      <c r="L46" s="131"/>
      <c r="M46" s="131"/>
      <c r="N46" s="131"/>
      <c r="O46" s="131"/>
      <c r="P46" s="131"/>
      <c r="Q46" s="66"/>
      <c r="R46" s="153" t="s">
        <v>147</v>
      </c>
      <c r="S46" s="132"/>
      <c r="T46" s="132"/>
      <c r="U46" s="132"/>
      <c r="V46" s="132"/>
      <c r="W46" s="132"/>
      <c r="X46" s="132"/>
    </row>
    <row r="47" spans="2:24" ht="12" customHeight="1" x14ac:dyDescent="0.2">
      <c r="B47" s="93" t="s">
        <v>121</v>
      </c>
      <c r="C47" s="133"/>
      <c r="D47" s="133"/>
      <c r="E47" s="133"/>
      <c r="F47" s="133"/>
      <c r="G47" s="133"/>
      <c r="H47" s="133"/>
      <c r="I47" s="52"/>
      <c r="J47" s="124" t="s">
        <v>138</v>
      </c>
      <c r="K47" s="140"/>
      <c r="L47" s="140"/>
      <c r="M47" s="140"/>
      <c r="N47" s="140"/>
      <c r="O47" s="140"/>
      <c r="P47" s="140"/>
      <c r="Q47" s="66"/>
      <c r="R47" s="87" t="s">
        <v>67</v>
      </c>
      <c r="S47" s="131"/>
      <c r="T47" s="131"/>
      <c r="U47" s="131"/>
      <c r="V47" s="131"/>
      <c r="W47" s="131"/>
      <c r="X47" s="131"/>
    </row>
    <row r="48" spans="2:24" ht="12" customHeight="1" x14ac:dyDescent="0.2">
      <c r="B48" s="93" t="s">
        <v>104</v>
      </c>
      <c r="C48" s="92"/>
      <c r="D48" s="92"/>
      <c r="E48" s="92"/>
      <c r="F48" s="92"/>
      <c r="G48" s="92"/>
      <c r="H48" s="92"/>
      <c r="I48" s="62"/>
      <c r="J48" s="58" t="s">
        <v>133</v>
      </c>
      <c r="K48" s="71"/>
      <c r="L48" s="71"/>
      <c r="M48" s="71"/>
      <c r="N48" s="71"/>
      <c r="O48" s="71"/>
      <c r="P48" s="71"/>
      <c r="Q48" s="62"/>
      <c r="R48" s="58" t="s">
        <v>149</v>
      </c>
      <c r="S48" s="118"/>
      <c r="T48" s="118"/>
      <c r="U48" s="118"/>
      <c r="V48" s="118"/>
      <c r="W48" s="118"/>
      <c r="X48" s="118"/>
    </row>
    <row r="49" spans="2:24" ht="12" customHeight="1" x14ac:dyDescent="0.2">
      <c r="B49" s="93" t="s">
        <v>130</v>
      </c>
      <c r="C49" s="92"/>
      <c r="D49" s="92"/>
      <c r="E49" s="92"/>
      <c r="F49" s="92"/>
      <c r="G49" s="92"/>
      <c r="H49" s="92"/>
      <c r="I49" s="62"/>
      <c r="J49" s="124" t="s">
        <v>141</v>
      </c>
      <c r="K49" s="147"/>
      <c r="L49" s="147"/>
      <c r="M49" s="147"/>
      <c r="N49" s="147"/>
      <c r="O49" s="147"/>
      <c r="P49" s="147"/>
      <c r="Q49" s="62"/>
      <c r="S49" s="118"/>
      <c r="T49" s="118"/>
      <c r="U49" s="118"/>
      <c r="V49" s="118"/>
      <c r="W49" s="118"/>
      <c r="X49" s="118"/>
    </row>
    <row r="50" spans="2:24" ht="12" customHeight="1" x14ac:dyDescent="0.2">
      <c r="B50" s="93" t="s">
        <v>122</v>
      </c>
      <c r="C50" s="92"/>
      <c r="D50" s="92"/>
      <c r="E50" s="92"/>
      <c r="F50" s="92"/>
      <c r="G50" s="92"/>
      <c r="H50" s="92"/>
      <c r="I50" s="62"/>
      <c r="J50" s="128" t="s">
        <v>148</v>
      </c>
      <c r="K50" s="148"/>
      <c r="L50" s="148"/>
      <c r="M50" s="148"/>
      <c r="N50" s="148"/>
      <c r="O50" s="148"/>
      <c r="P50" s="148"/>
      <c r="Q50" s="62"/>
      <c r="S50" s="118"/>
      <c r="T50" s="118"/>
      <c r="U50" s="118"/>
      <c r="V50" s="118"/>
      <c r="W50" s="118"/>
      <c r="X50" s="118"/>
    </row>
    <row r="51" spans="2:24" ht="12" customHeight="1" x14ac:dyDescent="0.2">
      <c r="B51" s="93" t="s">
        <v>123</v>
      </c>
      <c r="C51" s="92"/>
      <c r="D51" s="92"/>
      <c r="E51" s="92"/>
      <c r="F51" s="92"/>
      <c r="G51" s="92"/>
      <c r="H51" s="92"/>
      <c r="I51" s="62"/>
      <c r="J51" s="58" t="s">
        <v>66</v>
      </c>
      <c r="Q51" s="62"/>
      <c r="S51" s="118"/>
      <c r="T51" s="118"/>
      <c r="U51" s="118"/>
      <c r="V51" s="118"/>
      <c r="W51" s="118"/>
      <c r="X51" s="118"/>
    </row>
    <row r="52" spans="2:24" ht="12" customHeight="1" x14ac:dyDescent="0.2">
      <c r="B52" s="93" t="s">
        <v>124</v>
      </c>
      <c r="C52" s="92"/>
      <c r="D52" s="92"/>
      <c r="E52" s="92"/>
      <c r="F52" s="92"/>
      <c r="G52" s="92"/>
      <c r="H52" s="92"/>
      <c r="I52" s="62"/>
      <c r="J52" s="124" t="s">
        <v>143</v>
      </c>
      <c r="K52" s="147"/>
      <c r="L52" s="147"/>
      <c r="M52" s="147"/>
      <c r="N52" s="147"/>
      <c r="O52" s="147"/>
      <c r="P52" s="147"/>
      <c r="Q52" s="62"/>
      <c r="S52" s="118"/>
      <c r="T52" s="118"/>
      <c r="U52" s="118"/>
      <c r="V52" s="118"/>
      <c r="W52" s="118"/>
      <c r="X52" s="118"/>
    </row>
    <row r="53" spans="2:24" ht="12" customHeight="1" x14ac:dyDescent="0.2">
      <c r="B53" s="93" t="s">
        <v>103</v>
      </c>
      <c r="C53" s="44"/>
      <c r="D53" s="44"/>
      <c r="E53" s="44"/>
      <c r="F53" s="44"/>
      <c r="G53" s="44"/>
      <c r="H53" s="44"/>
      <c r="I53" s="62"/>
      <c r="J53" s="128" t="s">
        <v>144</v>
      </c>
      <c r="K53" s="148"/>
      <c r="L53" s="148"/>
      <c r="M53" s="148"/>
      <c r="N53" s="148"/>
      <c r="O53" s="148"/>
      <c r="P53" s="148"/>
      <c r="Q53" s="62"/>
      <c r="S53" s="118"/>
      <c r="T53" s="118"/>
      <c r="U53" s="118"/>
      <c r="V53" s="118"/>
      <c r="W53" s="118"/>
      <c r="X53" s="118"/>
    </row>
    <row r="54" spans="2:24" ht="12" customHeight="1" x14ac:dyDescent="0.2">
      <c r="B54" s="93" t="s">
        <v>142</v>
      </c>
      <c r="C54" s="44"/>
      <c r="D54" s="44"/>
      <c r="E54" s="44"/>
      <c r="F54" s="44"/>
      <c r="G54" s="44"/>
      <c r="H54" s="44"/>
      <c r="I54" s="62"/>
      <c r="J54" s="58" t="s">
        <v>145</v>
      </c>
      <c r="K54" s="71"/>
      <c r="L54" s="71"/>
      <c r="M54" s="71"/>
      <c r="N54" s="71"/>
      <c r="O54" s="71"/>
      <c r="P54" s="71"/>
      <c r="Q54" s="62"/>
      <c r="R54" s="87"/>
      <c r="S54" s="118"/>
      <c r="T54" s="118"/>
      <c r="U54" s="118"/>
      <c r="V54" s="118"/>
      <c r="W54" s="118"/>
      <c r="X54" s="118"/>
    </row>
    <row r="55" spans="2:24" ht="12" customHeight="1" x14ac:dyDescent="0.2">
      <c r="B55" s="138" t="s">
        <v>125</v>
      </c>
      <c r="C55" s="139"/>
      <c r="D55" s="139"/>
      <c r="E55" s="139"/>
      <c r="F55" s="139"/>
      <c r="G55" s="139"/>
      <c r="H55" s="139"/>
      <c r="I55" s="62"/>
      <c r="J55" s="58" t="s">
        <v>116</v>
      </c>
      <c r="K55" s="71"/>
      <c r="L55" s="71"/>
      <c r="M55" s="71"/>
      <c r="N55" s="71"/>
      <c r="O55" s="71"/>
      <c r="P55" s="71"/>
      <c r="Q55" s="62"/>
      <c r="R55" s="87"/>
      <c r="S55" s="118"/>
      <c r="T55" s="118"/>
      <c r="U55" s="118"/>
      <c r="V55" s="118"/>
      <c r="W55" s="118"/>
      <c r="X55" s="118"/>
    </row>
    <row r="56" spans="2:24" ht="12" customHeight="1" x14ac:dyDescent="0.2">
      <c r="I56" s="62"/>
      <c r="J56" s="58" t="s">
        <v>117</v>
      </c>
      <c r="K56" s="60"/>
      <c r="L56" s="60"/>
      <c r="M56" s="60"/>
      <c r="N56" s="60"/>
      <c r="O56" s="60"/>
      <c r="P56" s="60"/>
      <c r="Q56" s="62"/>
      <c r="R56" s="87"/>
      <c r="S56" s="118"/>
      <c r="T56" s="118"/>
      <c r="U56" s="118"/>
      <c r="V56" s="118"/>
      <c r="W56" s="118"/>
      <c r="X56" s="118"/>
    </row>
    <row r="57" spans="2:24" ht="12" customHeight="1" x14ac:dyDescent="0.2">
      <c r="I57" s="62"/>
      <c r="J57" s="58" t="s">
        <v>146</v>
      </c>
      <c r="K57" s="62"/>
      <c r="L57" s="58"/>
      <c r="M57" s="58"/>
      <c r="N57" s="58"/>
      <c r="O57" s="58"/>
      <c r="P57" s="58"/>
      <c r="Q57" s="62"/>
      <c r="R57" s="87"/>
      <c r="S57" s="65"/>
      <c r="T57" s="65"/>
      <c r="U57" s="65"/>
      <c r="V57" s="65"/>
      <c r="W57" s="65"/>
      <c r="X57" s="65"/>
    </row>
    <row r="58" spans="2:24" ht="12" customHeight="1" x14ac:dyDescent="0.2">
      <c r="I58" s="62"/>
      <c r="J58" s="122" t="s">
        <v>135</v>
      </c>
      <c r="K58" s="62"/>
      <c r="L58" s="58"/>
      <c r="M58" s="58"/>
      <c r="N58" s="58"/>
      <c r="O58" s="58"/>
      <c r="P58" s="58"/>
      <c r="Q58" s="62"/>
      <c r="R58" s="62"/>
      <c r="S58" s="62"/>
      <c r="T58" s="62"/>
      <c r="U58" s="62"/>
      <c r="V58" s="62"/>
      <c r="W58" s="62"/>
      <c r="X58" s="62"/>
    </row>
    <row r="59" spans="2:24" ht="12" customHeight="1" x14ac:dyDescent="0.2">
      <c r="B59" s="145"/>
      <c r="C59" s="146"/>
      <c r="D59" s="146"/>
      <c r="E59" s="146"/>
      <c r="F59" s="146"/>
      <c r="G59" s="146"/>
      <c r="H59" s="146"/>
      <c r="I59" s="62"/>
      <c r="J59" s="122" t="s">
        <v>136</v>
      </c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</row>
    <row r="60" spans="2:24" ht="12" customHeight="1" x14ac:dyDescent="0.2">
      <c r="B60" s="62"/>
      <c r="C60" s="62"/>
      <c r="D60" s="62"/>
      <c r="E60" s="62"/>
      <c r="F60" s="62"/>
      <c r="G60" s="62"/>
      <c r="H60" s="62"/>
      <c r="I60" s="57"/>
      <c r="Q60" s="57"/>
      <c r="R60" s="64"/>
      <c r="S60" s="64"/>
      <c r="T60" s="64"/>
      <c r="U60" s="64"/>
      <c r="V60" s="64"/>
      <c r="W60" s="64"/>
      <c r="X60" s="64"/>
    </row>
    <row r="61" spans="2:24" ht="12" customHeight="1" x14ac:dyDescent="0.2">
      <c r="B61" s="158" t="s">
        <v>84</v>
      </c>
      <c r="C61" s="159"/>
      <c r="D61" s="159"/>
      <c r="E61" s="159"/>
      <c r="F61" s="159"/>
      <c r="G61" s="159"/>
      <c r="H61" s="160"/>
      <c r="I61" s="52"/>
      <c r="J61" s="158" t="s">
        <v>85</v>
      </c>
      <c r="K61" s="159"/>
      <c r="L61" s="159"/>
      <c r="M61" s="159"/>
      <c r="N61" s="159"/>
      <c r="O61" s="159"/>
      <c r="P61" s="160"/>
      <c r="Q61" s="52"/>
      <c r="R61" s="158" t="s">
        <v>86</v>
      </c>
      <c r="S61" s="159"/>
      <c r="T61" s="159"/>
      <c r="U61" s="159"/>
      <c r="V61" s="159"/>
      <c r="W61" s="159"/>
      <c r="X61" s="160"/>
    </row>
    <row r="62" spans="2:24" ht="12" customHeight="1" x14ac:dyDescent="0.2">
      <c r="B62" s="53" t="s">
        <v>0</v>
      </c>
      <c r="C62" s="54" t="s">
        <v>1</v>
      </c>
      <c r="D62" s="54" t="s">
        <v>2</v>
      </c>
      <c r="E62" s="54" t="s">
        <v>3</v>
      </c>
      <c r="F62" s="54" t="s">
        <v>3</v>
      </c>
      <c r="G62" s="54" t="s">
        <v>1</v>
      </c>
      <c r="H62" s="55" t="s">
        <v>1</v>
      </c>
      <c r="I62" s="52"/>
      <c r="J62" s="53" t="s">
        <v>0</v>
      </c>
      <c r="K62" s="54" t="s">
        <v>1</v>
      </c>
      <c r="L62" s="54" t="s">
        <v>2</v>
      </c>
      <c r="M62" s="54" t="s">
        <v>3</v>
      </c>
      <c r="N62" s="54" t="s">
        <v>3</v>
      </c>
      <c r="O62" s="54" t="s">
        <v>1</v>
      </c>
      <c r="P62" s="55" t="s">
        <v>1</v>
      </c>
      <c r="Q62" s="52"/>
      <c r="R62" s="53" t="s">
        <v>0</v>
      </c>
      <c r="S62" s="54" t="s">
        <v>1</v>
      </c>
      <c r="T62" s="54" t="s">
        <v>2</v>
      </c>
      <c r="U62" s="54" t="s">
        <v>3</v>
      </c>
      <c r="V62" s="54" t="s">
        <v>3</v>
      </c>
      <c r="W62" s="54" t="s">
        <v>1</v>
      </c>
      <c r="X62" s="55" t="s">
        <v>1</v>
      </c>
    </row>
    <row r="63" spans="2:24" ht="12" customHeight="1" x14ac:dyDescent="0.2">
      <c r="B63" s="43"/>
      <c r="C63" s="43"/>
      <c r="D63" s="43"/>
      <c r="E63" s="43"/>
      <c r="F63" s="43"/>
      <c r="G63" s="119">
        <v>1</v>
      </c>
      <c r="H63" s="119">
        <v>2</v>
      </c>
      <c r="I63" s="52"/>
      <c r="J63" s="45"/>
      <c r="K63" s="88">
        <v>1</v>
      </c>
      <c r="L63" s="105">
        <v>2</v>
      </c>
      <c r="M63" s="119">
        <v>3</v>
      </c>
      <c r="N63" s="119">
        <v>4</v>
      </c>
      <c r="O63" s="119">
        <v>5</v>
      </c>
      <c r="P63" s="119">
        <v>6</v>
      </c>
      <c r="Q63" s="66"/>
      <c r="R63" s="43"/>
      <c r="S63" s="43"/>
      <c r="T63" s="43"/>
      <c r="U63" s="119">
        <v>1</v>
      </c>
      <c r="V63" s="119">
        <v>2</v>
      </c>
      <c r="W63" s="119">
        <v>3</v>
      </c>
      <c r="X63" s="119">
        <v>4</v>
      </c>
    </row>
    <row r="64" spans="2:24" ht="12" customHeight="1" x14ac:dyDescent="0.2">
      <c r="B64" s="67">
        <v>3</v>
      </c>
      <c r="C64" s="119">
        <v>4</v>
      </c>
      <c r="D64" s="119">
        <v>5</v>
      </c>
      <c r="E64" s="119">
        <v>6</v>
      </c>
      <c r="F64" s="119">
        <v>7</v>
      </c>
      <c r="G64" s="119">
        <v>8</v>
      </c>
      <c r="H64" s="119">
        <v>9</v>
      </c>
      <c r="I64" s="66"/>
      <c r="J64" s="67">
        <v>7</v>
      </c>
      <c r="K64" s="119">
        <v>8</v>
      </c>
      <c r="L64" s="119">
        <v>9</v>
      </c>
      <c r="M64" s="119">
        <v>10</v>
      </c>
      <c r="N64" s="119">
        <v>11</v>
      </c>
      <c r="O64" s="119">
        <v>12</v>
      </c>
      <c r="P64" s="119">
        <v>13</v>
      </c>
      <c r="Q64" s="66"/>
      <c r="R64" s="67">
        <v>5</v>
      </c>
      <c r="S64" s="134">
        <v>6</v>
      </c>
      <c r="T64" s="134">
        <v>7</v>
      </c>
      <c r="U64" s="134">
        <v>8</v>
      </c>
      <c r="V64" s="134">
        <v>9</v>
      </c>
      <c r="W64" s="144">
        <v>10</v>
      </c>
      <c r="X64" s="119">
        <v>11</v>
      </c>
    </row>
    <row r="65" spans="2:24" ht="12" customHeight="1" x14ac:dyDescent="0.2">
      <c r="B65" s="67">
        <v>10</v>
      </c>
      <c r="C65" s="79">
        <v>11</v>
      </c>
      <c r="D65" s="105">
        <v>12</v>
      </c>
      <c r="E65" s="79">
        <v>13</v>
      </c>
      <c r="F65" s="79">
        <v>14</v>
      </c>
      <c r="G65" s="79">
        <v>15</v>
      </c>
      <c r="H65" s="79">
        <v>16</v>
      </c>
      <c r="I65" s="66"/>
      <c r="J65" s="67">
        <v>14</v>
      </c>
      <c r="K65" s="105">
        <v>15</v>
      </c>
      <c r="L65" s="119">
        <v>16</v>
      </c>
      <c r="M65" s="119">
        <v>17</v>
      </c>
      <c r="N65" s="119">
        <v>18</v>
      </c>
      <c r="O65" s="119">
        <v>19</v>
      </c>
      <c r="P65" s="119">
        <v>20</v>
      </c>
      <c r="Q65" s="66"/>
      <c r="R65" s="67">
        <v>12</v>
      </c>
      <c r="S65" s="135">
        <v>13</v>
      </c>
      <c r="T65" s="135">
        <v>14</v>
      </c>
      <c r="U65" s="135">
        <v>15</v>
      </c>
      <c r="V65" s="136">
        <v>16</v>
      </c>
      <c r="W65" s="136">
        <v>17</v>
      </c>
      <c r="X65" s="88">
        <v>18</v>
      </c>
    </row>
    <row r="66" spans="2:24" ht="12" customHeight="1" x14ac:dyDescent="0.2">
      <c r="B66" s="67">
        <v>17</v>
      </c>
      <c r="C66" s="119">
        <v>18</v>
      </c>
      <c r="D66" s="119">
        <v>19</v>
      </c>
      <c r="E66" s="119">
        <v>20</v>
      </c>
      <c r="F66" s="119">
        <v>21</v>
      </c>
      <c r="G66" s="119">
        <v>22</v>
      </c>
      <c r="H66" s="119">
        <v>23</v>
      </c>
      <c r="I66" s="66"/>
      <c r="J66" s="67">
        <v>21</v>
      </c>
      <c r="K66" s="119">
        <v>22</v>
      </c>
      <c r="L66" s="119">
        <v>23</v>
      </c>
      <c r="M66" s="119">
        <v>24</v>
      </c>
      <c r="N66" s="119">
        <v>25</v>
      </c>
      <c r="O66" s="119">
        <v>26</v>
      </c>
      <c r="P66" s="119">
        <v>27</v>
      </c>
      <c r="Q66" s="66"/>
      <c r="R66" s="67">
        <v>19</v>
      </c>
      <c r="S66" s="88">
        <v>20</v>
      </c>
      <c r="T66" s="88">
        <v>21</v>
      </c>
      <c r="U66" s="88">
        <v>22</v>
      </c>
      <c r="V66" s="88">
        <v>23</v>
      </c>
      <c r="W66" s="88">
        <v>24</v>
      </c>
      <c r="X66" s="105">
        <v>25</v>
      </c>
    </row>
    <row r="67" spans="2:24" ht="12" customHeight="1" x14ac:dyDescent="0.2">
      <c r="B67" s="67" t="s">
        <v>65</v>
      </c>
      <c r="C67" s="119">
        <v>25</v>
      </c>
      <c r="D67" s="119">
        <v>26</v>
      </c>
      <c r="E67" s="119">
        <v>27</v>
      </c>
      <c r="F67" s="119">
        <v>28</v>
      </c>
      <c r="G67" s="119">
        <v>29</v>
      </c>
      <c r="H67" s="119">
        <v>30</v>
      </c>
      <c r="I67" s="66"/>
      <c r="J67" s="67">
        <v>28</v>
      </c>
      <c r="K67" s="119">
        <v>29</v>
      </c>
      <c r="L67" s="119">
        <v>30</v>
      </c>
      <c r="M67" s="46"/>
      <c r="N67" s="46"/>
      <c r="O67" s="46"/>
      <c r="P67" s="46"/>
      <c r="Q67" s="52"/>
      <c r="R67" s="80">
        <v>26</v>
      </c>
      <c r="S67" s="88">
        <v>27</v>
      </c>
      <c r="T67" s="88">
        <v>28</v>
      </c>
      <c r="U67" s="88">
        <v>29</v>
      </c>
      <c r="V67" s="88">
        <v>30</v>
      </c>
      <c r="W67" s="88">
        <v>31</v>
      </c>
      <c r="X67" s="46"/>
    </row>
    <row r="68" spans="2:24" x14ac:dyDescent="0.2">
      <c r="B68" s="58" t="s">
        <v>139</v>
      </c>
      <c r="C68" s="72"/>
      <c r="D68" s="72"/>
      <c r="E68" s="72"/>
      <c r="F68" s="72"/>
      <c r="G68" s="72"/>
      <c r="H68" s="72"/>
      <c r="I68" s="57"/>
      <c r="J68" s="58" t="s">
        <v>105</v>
      </c>
      <c r="K68" s="56"/>
      <c r="L68" s="56"/>
      <c r="M68" s="56"/>
      <c r="N68" s="56"/>
      <c r="O68" s="56"/>
      <c r="P68" s="56"/>
      <c r="Q68" s="57"/>
      <c r="R68" s="93" t="s">
        <v>151</v>
      </c>
      <c r="S68" s="62"/>
      <c r="T68" s="62"/>
      <c r="U68" s="62"/>
      <c r="V68" s="62"/>
      <c r="W68" s="62"/>
      <c r="X68" s="71"/>
    </row>
    <row r="69" spans="2:24" x14ac:dyDescent="0.2">
      <c r="B69" s="58" t="s">
        <v>68</v>
      </c>
      <c r="C69" s="62"/>
      <c r="D69" s="65"/>
      <c r="E69" s="65"/>
      <c r="F69" s="65"/>
      <c r="G69" s="65"/>
      <c r="H69" s="65"/>
      <c r="I69" s="57"/>
      <c r="J69" s="58" t="s">
        <v>69</v>
      </c>
      <c r="K69" s="71"/>
      <c r="L69" s="71"/>
      <c r="M69" s="71"/>
      <c r="N69" s="71"/>
      <c r="O69" s="71"/>
      <c r="P69" s="71"/>
      <c r="Q69" s="57"/>
      <c r="R69" s="93" t="s">
        <v>150</v>
      </c>
      <c r="S69" s="73"/>
      <c r="T69" s="73"/>
      <c r="U69" s="73"/>
      <c r="V69" s="73"/>
      <c r="W69" s="73"/>
      <c r="X69" s="61"/>
    </row>
    <row r="70" spans="2:24" x14ac:dyDescent="0.2">
      <c r="B70" s="62" t="s">
        <v>140</v>
      </c>
      <c r="C70" s="62"/>
      <c r="D70" s="62"/>
      <c r="E70" s="62"/>
      <c r="F70" s="62"/>
      <c r="G70" s="62"/>
      <c r="H70" s="62"/>
      <c r="I70" s="62"/>
      <c r="J70" s="62" t="s">
        <v>70</v>
      </c>
      <c r="K70" s="62"/>
      <c r="L70" s="62"/>
      <c r="M70" s="62"/>
      <c r="N70" s="62"/>
      <c r="O70" s="62"/>
      <c r="P70" s="62"/>
      <c r="Q70" s="62"/>
      <c r="R70" s="93" t="s">
        <v>152</v>
      </c>
      <c r="S70" s="62"/>
      <c r="T70" s="62"/>
      <c r="U70" s="62"/>
      <c r="V70" s="62"/>
      <c r="W70" s="62"/>
      <c r="X70" s="62"/>
    </row>
    <row r="71" spans="2:24" x14ac:dyDescent="0.2">
      <c r="J71" s="154" t="s">
        <v>137</v>
      </c>
      <c r="K71" s="155"/>
      <c r="L71" s="155"/>
      <c r="M71" s="155"/>
      <c r="N71" s="155"/>
      <c r="O71" s="155"/>
      <c r="P71" s="155"/>
      <c r="R71" s="157" t="s">
        <v>101</v>
      </c>
      <c r="S71" s="155"/>
      <c r="T71" s="155"/>
      <c r="U71" s="155"/>
      <c r="V71" s="155"/>
      <c r="W71" s="155"/>
      <c r="X71" s="155"/>
    </row>
    <row r="72" spans="2:24" x14ac:dyDescent="0.2">
      <c r="R72" s="62" t="s">
        <v>91</v>
      </c>
    </row>
    <row r="73" spans="2:24" x14ac:dyDescent="0.2">
      <c r="R73" s="62" t="s">
        <v>71</v>
      </c>
    </row>
  </sheetData>
  <mergeCells count="12">
    <mergeCell ref="B39:H39"/>
    <mergeCell ref="J39:P39"/>
    <mergeCell ref="R39:X39"/>
    <mergeCell ref="B61:H61"/>
    <mergeCell ref="J61:P61"/>
    <mergeCell ref="R61:X61"/>
    <mergeCell ref="B4:H4"/>
    <mergeCell ref="J4:P4"/>
    <mergeCell ref="R4:X4"/>
    <mergeCell ref="B22:H22"/>
    <mergeCell ref="J22:P22"/>
    <mergeCell ref="R22:X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Feriados</vt:lpstr>
      <vt:lpstr>2021_Campus</vt:lpstr>
      <vt:lpstr>2021_ENGENHARIA</vt:lpstr>
      <vt:lpstr>Páscoa</vt:lpstr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Keneston Coelho</dc:creator>
  <cp:lastModifiedBy>Luiz Augusto</cp:lastModifiedBy>
  <cp:lastPrinted>2021-01-19T19:22:46Z</cp:lastPrinted>
  <dcterms:created xsi:type="dcterms:W3CDTF">2001-07-17T18:13:17Z</dcterms:created>
  <dcterms:modified xsi:type="dcterms:W3CDTF">2021-02-04T18:52:16Z</dcterms:modified>
</cp:coreProperties>
</file>